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anking/Desktop/"/>
    </mc:Choice>
  </mc:AlternateContent>
  <xr:revisionPtr revIDLastSave="0" documentId="13_ncr:1_{C9FC6DD7-B39B-CC4A-9086-BFC7AA62046F}" xr6:coauthVersionLast="47" xr6:coauthVersionMax="47" xr10:uidLastSave="{00000000-0000-0000-0000-000000000000}"/>
  <bookViews>
    <workbookView xWindow="0" yWindow="520" windowWidth="28800" windowHeight="16140" xr2:uid="{00000000-000D-0000-FFFF-FFFF00000000}"/>
  </bookViews>
  <sheets>
    <sheet name="SQ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5" i="1"/>
  <c r="T9" i="1"/>
  <c r="T10" i="1"/>
  <c r="T13" i="1"/>
  <c r="T17" i="1"/>
  <c r="T18" i="1"/>
  <c r="T19" i="1"/>
  <c r="T21" i="1"/>
  <c r="T25" i="1"/>
  <c r="T26" i="1"/>
  <c r="T27" i="1"/>
  <c r="T29" i="1"/>
  <c r="T33" i="1"/>
  <c r="T34" i="1"/>
  <c r="T35" i="1"/>
  <c r="T37" i="1"/>
  <c r="T41" i="1"/>
  <c r="T42" i="1"/>
  <c r="T43" i="1"/>
  <c r="T45" i="1"/>
  <c r="T49" i="1"/>
  <c r="T50" i="1"/>
  <c r="T51" i="1"/>
  <c r="T53" i="1"/>
  <c r="T57" i="1"/>
  <c r="T58" i="1"/>
  <c r="T59" i="1"/>
  <c r="T61" i="1"/>
  <c r="T65" i="1"/>
  <c r="T66" i="1"/>
  <c r="T67" i="1"/>
  <c r="T69" i="1"/>
  <c r="T73" i="1"/>
  <c r="T74" i="1"/>
  <c r="T75" i="1"/>
  <c r="T5" i="1"/>
  <c r="S15" i="1"/>
  <c r="S6" i="1"/>
  <c r="T6" i="1" s="1"/>
  <c r="S7" i="1"/>
  <c r="T7" i="1" s="1"/>
  <c r="S8" i="1"/>
  <c r="T8" i="1" s="1"/>
  <c r="S9" i="1"/>
  <c r="S10" i="1"/>
  <c r="S11" i="1"/>
  <c r="S12" i="1"/>
  <c r="S13" i="1"/>
  <c r="S14" i="1"/>
  <c r="T14" i="1" s="1"/>
  <c r="S16" i="1"/>
  <c r="S17" i="1"/>
  <c r="S18" i="1"/>
  <c r="S19" i="1"/>
  <c r="S20" i="1"/>
  <c r="T20" i="1" s="1"/>
  <c r="S21" i="1"/>
  <c r="S22" i="1"/>
  <c r="T22" i="1" s="1"/>
  <c r="S23" i="1"/>
  <c r="S24" i="1"/>
  <c r="T24" i="1" s="1"/>
  <c r="S25" i="1"/>
  <c r="S26" i="1"/>
  <c r="S27" i="1"/>
  <c r="S28" i="1"/>
  <c r="S29" i="1"/>
  <c r="S30" i="1"/>
  <c r="S31" i="1"/>
  <c r="S32" i="1"/>
  <c r="S33" i="1"/>
  <c r="S34" i="1"/>
  <c r="S35" i="1"/>
  <c r="S36" i="1"/>
  <c r="T36" i="1" s="1"/>
  <c r="S37" i="1"/>
  <c r="S38" i="1"/>
  <c r="T38" i="1" s="1"/>
  <c r="S39" i="1"/>
  <c r="S40" i="1"/>
  <c r="S41" i="1"/>
  <c r="S42" i="1"/>
  <c r="S43" i="1"/>
  <c r="S44" i="1"/>
  <c r="S45" i="1"/>
  <c r="S46" i="1"/>
  <c r="T46" i="1" s="1"/>
  <c r="S47" i="1"/>
  <c r="S48" i="1"/>
  <c r="S49" i="1"/>
  <c r="S50" i="1"/>
  <c r="S51" i="1"/>
  <c r="S52" i="1"/>
  <c r="T52" i="1" s="1"/>
  <c r="S53" i="1"/>
  <c r="S54" i="1"/>
  <c r="T54" i="1" s="1"/>
  <c r="S55" i="1"/>
  <c r="S56" i="1"/>
  <c r="T56" i="1" s="1"/>
  <c r="S57" i="1"/>
  <c r="S58" i="1"/>
  <c r="S59" i="1"/>
  <c r="S60" i="1"/>
  <c r="S61" i="1"/>
  <c r="S62" i="1"/>
  <c r="S63" i="1"/>
  <c r="S64" i="1"/>
  <c r="T64" i="1" s="1"/>
  <c r="S65" i="1"/>
  <c r="S66" i="1"/>
  <c r="S67" i="1"/>
  <c r="S68" i="1"/>
  <c r="T68" i="1" s="1"/>
  <c r="S69" i="1"/>
  <c r="S70" i="1"/>
  <c r="S71" i="1"/>
  <c r="S72" i="1"/>
  <c r="S73" i="1"/>
  <c r="S74" i="1"/>
  <c r="S75" i="1"/>
  <c r="S76" i="1"/>
  <c r="S5" i="1"/>
  <c r="N15" i="1"/>
  <c r="P15" i="1" s="1"/>
  <c r="N6" i="1"/>
  <c r="N7" i="1"/>
  <c r="P7" i="1" s="1"/>
  <c r="N8" i="1"/>
  <c r="P8" i="1" s="1"/>
  <c r="N9" i="1"/>
  <c r="P9" i="1" s="1"/>
  <c r="N10" i="1"/>
  <c r="P10" i="1" s="1"/>
  <c r="N11" i="1"/>
  <c r="N12" i="1"/>
  <c r="N13" i="1"/>
  <c r="N14" i="1"/>
  <c r="P14" i="1" s="1"/>
  <c r="N16" i="1"/>
  <c r="N17" i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N27" i="1"/>
  <c r="N28" i="1"/>
  <c r="P28" i="1" s="1"/>
  <c r="N29" i="1"/>
  <c r="P29" i="1" s="1"/>
  <c r="N30" i="1"/>
  <c r="N31" i="1"/>
  <c r="P31" i="1" s="1"/>
  <c r="N32" i="1"/>
  <c r="P32" i="1" s="1"/>
  <c r="N33" i="1"/>
  <c r="N34" i="1"/>
  <c r="N35" i="1"/>
  <c r="N36" i="1"/>
  <c r="P36" i="1" s="1"/>
  <c r="N37" i="1"/>
  <c r="N38" i="1"/>
  <c r="N39" i="1"/>
  <c r="N40" i="1"/>
  <c r="N41" i="1"/>
  <c r="P41" i="1" s="1"/>
  <c r="N42" i="1"/>
  <c r="N43" i="1"/>
  <c r="N44" i="1"/>
  <c r="P44" i="1" s="1"/>
  <c r="N45" i="1"/>
  <c r="N46" i="1"/>
  <c r="N47" i="1"/>
  <c r="N48" i="1"/>
  <c r="P48" i="1" s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P72" i="1" s="1"/>
  <c r="N73" i="1"/>
  <c r="P73" i="1" s="1"/>
  <c r="N74" i="1"/>
  <c r="P74" i="1" s="1"/>
  <c r="N75" i="1"/>
  <c r="N76" i="1"/>
  <c r="N5" i="1"/>
  <c r="P5" i="1" s="1"/>
  <c r="M6" i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M14" i="1"/>
  <c r="O14" i="1" s="1"/>
  <c r="M15" i="1"/>
  <c r="O15" i="1" s="1"/>
  <c r="M16" i="1"/>
  <c r="M17" i="1"/>
  <c r="O17" i="1" s="1"/>
  <c r="M18" i="1"/>
  <c r="O18" i="1" s="1"/>
  <c r="M19" i="1"/>
  <c r="O19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M27" i="1"/>
  <c r="M28" i="1"/>
  <c r="O28" i="1" s="1"/>
  <c r="M29" i="1"/>
  <c r="O29" i="1" s="1"/>
  <c r="M30" i="1"/>
  <c r="M31" i="1"/>
  <c r="O31" i="1" s="1"/>
  <c r="M32" i="1"/>
  <c r="O32" i="1" s="1"/>
  <c r="M33" i="1"/>
  <c r="M34" i="1"/>
  <c r="O34" i="1" s="1"/>
  <c r="M35" i="1"/>
  <c r="M36" i="1"/>
  <c r="O36" i="1" s="1"/>
  <c r="M37" i="1"/>
  <c r="M38" i="1"/>
  <c r="M39" i="1"/>
  <c r="M40" i="1"/>
  <c r="O40" i="1" s="1"/>
  <c r="M41" i="1"/>
  <c r="O41" i="1" s="1"/>
  <c r="M42" i="1"/>
  <c r="M43" i="1"/>
  <c r="O43" i="1" s="1"/>
  <c r="M44" i="1"/>
  <c r="O44" i="1" s="1"/>
  <c r="M45" i="1"/>
  <c r="M46" i="1"/>
  <c r="M47" i="1"/>
  <c r="O47" i="1" s="1"/>
  <c r="M48" i="1"/>
  <c r="O48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O72" i="1" s="1"/>
  <c r="M73" i="1"/>
  <c r="O73" i="1" s="1"/>
  <c r="M74" i="1"/>
  <c r="O74" i="1" s="1"/>
  <c r="M75" i="1"/>
  <c r="O75" i="1" s="1"/>
  <c r="M76" i="1"/>
  <c r="O76" i="1" s="1"/>
  <c r="M5" i="1"/>
  <c r="O5" i="1" s="1"/>
  <c r="T76" i="1" l="1"/>
  <c r="T60" i="1"/>
  <c r="T44" i="1"/>
  <c r="T28" i="1"/>
  <c r="T12" i="1"/>
  <c r="T11" i="1"/>
  <c r="T72" i="1"/>
  <c r="T48" i="1"/>
  <c r="T40" i="1"/>
  <c r="T32" i="1"/>
  <c r="T16" i="1"/>
  <c r="T71" i="1"/>
  <c r="T63" i="1"/>
  <c r="T55" i="1"/>
  <c r="T47" i="1"/>
  <c r="T39" i="1"/>
  <c r="T31" i="1"/>
  <c r="T23" i="1"/>
  <c r="T15" i="1"/>
  <c r="T70" i="1"/>
  <c r="T62" i="1"/>
  <c r="T30" i="1"/>
  <c r="O80" i="1"/>
  <c r="P79" i="1"/>
  <c r="P78" i="1"/>
  <c r="O79" i="1"/>
  <c r="O78" i="1"/>
  <c r="P80" i="1"/>
</calcChain>
</file>

<file path=xl/sharedStrings.xml><?xml version="1.0" encoding="utf-8"?>
<sst xmlns="http://schemas.openxmlformats.org/spreadsheetml/2006/main" count="253" uniqueCount="96">
  <si>
    <t>Mass</t>
  </si>
  <si>
    <t>Li</t>
  </si>
  <si>
    <t>Be</t>
  </si>
  <si>
    <t>B</t>
  </si>
  <si>
    <t>Na</t>
  </si>
  <si>
    <t>Mg</t>
  </si>
  <si>
    <t>Al</t>
  </si>
  <si>
    <t>Si</t>
  </si>
  <si>
    <t>P</t>
  </si>
  <si>
    <t>S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</si>
  <si>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</si>
  <si>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</si>
  <si>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</si>
  <si>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</si>
  <si>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</si>
  <si>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</si>
  <si>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</si>
  <si>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</si>
  <si>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</si>
  <si>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</si>
  <si>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</si>
  <si>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</si>
  <si>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</si>
  <si>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</si>
  <si>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</si>
  <si>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</si>
  <si>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</si>
  <si>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Rb</t>
  </si>
  <si>
    <t>Sr</t>
  </si>
  <si>
    <t>Y</t>
  </si>
  <si>
    <t>Zr</t>
  </si>
  <si>
    <t>Nb</t>
  </si>
  <si>
    <t>Mo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</si>
  <si>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</si>
  <si>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</si>
  <si>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</si>
  <si>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</si>
  <si>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</si>
  <si>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</si>
  <si>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</si>
  <si>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</si>
  <si>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</si>
  <si>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</si>
  <si>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</si>
  <si>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</si>
  <si>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</si>
  <si>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</si>
  <si>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</si>
  <si>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</si>
  <si>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</si>
  <si>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</si>
  <si>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</si>
  <si>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</si>
  <si>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</si>
  <si>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</si>
  <si>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</si>
  <si>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</si>
  <si>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</si>
  <si>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</si>
  <si>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</si>
  <si>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</si>
  <si>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</si>
  <si>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</si>
  <si>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</si>
  <si>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</si>
  <si>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</si>
  <si>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</si>
  <si>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</si>
  <si>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</si>
  <si>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</si>
  <si>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</si>
  <si>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Th</t>
  </si>
  <si>
    <t>U</t>
  </si>
  <si>
    <t>Std 5 (unk)</t>
  </si>
  <si>
    <t>NIST 1643f</t>
  </si>
  <si>
    <t xml:space="preserve"> = maximum SQ estimate (ppb)</t>
  </si>
  <si>
    <t>nr</t>
  </si>
  <si>
    <t>Reference standards</t>
  </si>
  <si>
    <t>QC3 (NIST 1643f)</t>
  </si>
  <si>
    <t>Semiquant concentration (ppb)</t>
  </si>
  <si>
    <t>Std 5</t>
  </si>
  <si>
    <t>Analyzed unknowns</t>
  </si>
  <si>
    <t>Recoveries</t>
  </si>
  <si>
    <t>QC3</t>
  </si>
  <si>
    <t>Average Response</t>
  </si>
  <si>
    <t>Avg</t>
  </si>
  <si>
    <t>Max</t>
  </si>
  <si>
    <t>Min</t>
  </si>
  <si>
    <t>Accounting for the Dilution</t>
  </si>
  <si>
    <t>Conc. Ppb</t>
  </si>
  <si>
    <t>Dummy sample</t>
  </si>
  <si>
    <t>Conc. Ppm</t>
  </si>
  <si>
    <t>Hypothetical 10X</t>
  </si>
  <si>
    <t>Possible dilutions:</t>
  </si>
  <si>
    <t>Hypothetical 15X</t>
  </si>
  <si>
    <t>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</si>
</sst>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0" borderId="0" xfId="0" applyFont="1"/>
    <xf numFmtId="164" fontId="1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1" fillId="3" borderId="0" xfId="0" applyNumberFormat="1" applyFont="1" applyFill="1" applyAlignment="1">
      <alignment horizontal="center" wrapText="1"/>
    </xf>
    <xf numFmtId="0" fontId="2" fillId="0" borderId="0" xfId="0" applyFont="1" applyFill="1"/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/>
    <xf numFmtId="164" fontId="0" fillId="0" borderId="4" xfId="0" applyNumberForma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4" borderId="4" xfId="0" applyFill="1" applyBorder="1"/>
    <xf numFmtId="164" fontId="0" fillId="4" borderId="4" xfId="0" applyNumberFormat="1" applyFill="1" applyBorder="1"/>
    <xf numFmtId="0" fontId="4" fillId="0" borderId="0" xfId="0" applyFont="1"/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0" xfId="1" applyFont="1"/>
    <xf numFmtId="43" fontId="0" fillId="2" borderId="2" xfId="1" applyFont="1" applyFill="1" applyBorder="1"/>
    <xf numFmtId="43" fontId="0" fillId="2" borderId="0" xfId="1" applyFont="1" applyFill="1"/>
    <xf numFmtId="43" fontId="0" fillId="0" borderId="2" xfId="1" applyFont="1" applyBorder="1"/>
    <xf numFmtId="43" fontId="0" fillId="4" borderId="4" xfId="1" applyFont="1" applyFill="1" applyBorder="1"/>
    <xf numFmtId="43" fontId="0" fillId="4" borderId="5" xfId="1" applyFont="1" applyFill="1" applyBorder="1"/>
    <xf numFmtId="43" fontId="0" fillId="0" borderId="4" xfId="1" applyFont="1" applyBorder="1"/>
    <xf numFmtId="43" fontId="0" fillId="0" borderId="5" xfId="1" applyFont="1" applyBorder="1"/>
    <xf numFmtId="43" fontId="0" fillId="2" borderId="3" xfId="1" applyFont="1" applyFill="1" applyBorder="1"/>
    <xf numFmtId="43" fontId="0" fillId="0" borderId="8" xfId="1" applyFont="1" applyFill="1" applyBorder="1"/>
    <xf numFmtId="43" fontId="0" fillId="0" borderId="9" xfId="1" applyFont="1" applyFill="1" applyBorder="1"/>
    <xf numFmtId="43" fontId="0" fillId="4" borderId="8" xfId="1" applyFont="1" applyFill="1" applyBorder="1"/>
    <xf numFmtId="43" fontId="0" fillId="4" borderId="9" xfId="1" applyFont="1" applyFill="1" applyBorder="1"/>
    <xf numFmtId="43" fontId="0" fillId="0" borderId="10" xfId="1" applyFont="1" applyFill="1" applyBorder="1"/>
    <xf numFmtId="43" fontId="0" fillId="0" borderId="11" xfId="1" applyFont="1" applyFill="1" applyBorder="1"/>
    <xf numFmtId="43" fontId="4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topLeftCell="B1" zoomScale="87" zoomScaleNormal="90" workbookViewId="0">
      <selection activeCell="V15" sqref="V15"/>
    </sheetView>
  </sheetViews>
  <sheetFormatPr baseColWidth="10" defaultColWidth="8.83203125" defaultRowHeight="15" x14ac:dyDescent="0.2"/>
  <cols>
    <col min="1" max="1" width="4" bestFit="1" customWidth="1"/>
    <col min="2" max="2" width="6.83203125" customWidth="1"/>
    <col min="3" max="7" width="9.5" customWidth="1"/>
    <col min="9" max="11" width="11.6640625" customWidth="1"/>
    <col min="12" max="12" width="3.6640625" style="22" bestFit="1" customWidth="1"/>
    <col min="13" max="13" width="13.5" customWidth="1"/>
    <col min="14" max="14" width="14" customWidth="1"/>
    <col min="15" max="15" width="6" bestFit="1" customWidth="1"/>
    <col min="16" max="16" width="7" bestFit="1" customWidth="1"/>
    <col min="18" max="18" width="3.6640625" style="22" bestFit="1" customWidth="1"/>
    <col min="19" max="19" width="24.33203125" customWidth="1"/>
    <col min="20" max="20" width="9.33203125" bestFit="1" customWidth="1"/>
    <col min="21" max="21" width="15.83203125" customWidth="1"/>
    <col min="22" max="22" width="17.33203125" customWidth="1"/>
  </cols>
  <sheetData>
    <row r="1" spans="1:23" x14ac:dyDescent="0.2">
      <c r="C1" s="3" t="s">
        <v>79</v>
      </c>
    </row>
    <row r="2" spans="1:23" ht="16" thickBot="1" x14ac:dyDescent="0.25"/>
    <row r="3" spans="1:23" ht="28.75" customHeight="1" thickBot="1" x14ac:dyDescent="0.25">
      <c r="C3" s="7" t="s">
        <v>81</v>
      </c>
      <c r="I3" s="7" t="s">
        <v>77</v>
      </c>
      <c r="M3" s="18" t="s">
        <v>84</v>
      </c>
      <c r="N3" s="18"/>
      <c r="O3" s="16" t="s">
        <v>82</v>
      </c>
      <c r="P3" s="17"/>
      <c r="S3" t="s">
        <v>88</v>
      </c>
      <c r="U3" t="s">
        <v>93</v>
      </c>
      <c r="V3" t="s">
        <v>95</v>
      </c>
    </row>
    <row r="4" spans="1:23" s="5" customFormat="1" ht="32" x14ac:dyDescent="0.2">
      <c r="B4" s="5" t="s">
        <v>0</v>
      </c>
      <c r="C4" s="4" t="s">
        <v>74</v>
      </c>
      <c r="D4" s="6" t="s">
        <v>73</v>
      </c>
      <c r="E4" s="10" t="s">
        <v>90</v>
      </c>
      <c r="F4" s="4" t="s">
        <v>74</v>
      </c>
      <c r="G4" s="6" t="s">
        <v>73</v>
      </c>
      <c r="I4" s="6" t="s">
        <v>80</v>
      </c>
      <c r="J4" s="4" t="s">
        <v>78</v>
      </c>
      <c r="K4" s="8"/>
      <c r="L4" s="8"/>
      <c r="M4" s="8" t="s">
        <v>80</v>
      </c>
      <c r="N4" s="9" t="s">
        <v>83</v>
      </c>
      <c r="O4" s="13" t="s">
        <v>80</v>
      </c>
      <c r="P4" s="14" t="s">
        <v>83</v>
      </c>
      <c r="R4" s="15"/>
      <c r="S4" s="5" t="s">
        <v>89</v>
      </c>
      <c r="T4" s="15" t="s">
        <v>91</v>
      </c>
      <c r="U4" s="5" t="s">
        <v>92</v>
      </c>
      <c r="V4" s="5" t="s">
        <v>94</v>
      </c>
    </row>
    <row r="5" spans="1:23" x14ac:dyDescent="0.2">
      <c r="A5" t="s">
        <v>1</v>
      </c>
      <c r="B5" s="25">
        <v>7</v>
      </c>
      <c r="C5" s="25">
        <v>2</v>
      </c>
      <c r="D5" s="25">
        <v>530</v>
      </c>
      <c r="E5" s="26">
        <v>0.24</v>
      </c>
      <c r="F5" s="25">
        <v>2.7</v>
      </c>
      <c r="G5" s="25">
        <v>530</v>
      </c>
      <c r="I5" s="25">
        <v>504.77756867180932</v>
      </c>
      <c r="J5" s="25">
        <v>1.628883427620418</v>
      </c>
      <c r="K5" s="2"/>
      <c r="L5" s="22" t="s">
        <v>1</v>
      </c>
      <c r="M5" s="25">
        <f>AVERAGE(D5,G5)</f>
        <v>530</v>
      </c>
      <c r="N5" s="25">
        <f>AVERAGE(C5,F5)</f>
        <v>2.35</v>
      </c>
      <c r="O5" s="34">
        <f>M5/I5</f>
        <v>1.0499674171230646</v>
      </c>
      <c r="P5" s="35">
        <f>N5/J5</f>
        <v>1.4427060648735541</v>
      </c>
      <c r="R5" s="22" t="s">
        <v>1</v>
      </c>
      <c r="S5" s="25">
        <f>E5*376</f>
        <v>90.24</v>
      </c>
      <c r="T5" s="25">
        <f>S5/1000</f>
        <v>9.0240000000000001E-2</v>
      </c>
      <c r="U5" s="25">
        <f>T5/10</f>
        <v>9.0240000000000008E-3</v>
      </c>
      <c r="V5" s="25">
        <f>T5/15</f>
        <v>6.0159999999999996E-3</v>
      </c>
      <c r="W5" s="25"/>
    </row>
    <row r="6" spans="1:23" x14ac:dyDescent="0.2">
      <c r="A6" t="s">
        <v>2</v>
      </c>
      <c r="B6" s="25">
        <v>9</v>
      </c>
      <c r="C6" s="25">
        <v>2.6</v>
      </c>
      <c r="D6" s="27">
        <v>0.91</v>
      </c>
      <c r="E6" s="26">
        <v>0.91</v>
      </c>
      <c r="F6" s="25">
        <v>2.9</v>
      </c>
      <c r="G6" s="27">
        <v>0.91</v>
      </c>
      <c r="I6" s="25"/>
      <c r="J6" s="25"/>
      <c r="K6" s="2"/>
      <c r="L6" s="22" t="s">
        <v>2</v>
      </c>
      <c r="M6" s="25">
        <f>AVERAGE(D6,G6)</f>
        <v>0.91</v>
      </c>
      <c r="N6" s="25">
        <f>AVERAGE(C6,F6)</f>
        <v>2.75</v>
      </c>
      <c r="O6" s="34"/>
      <c r="P6" s="35"/>
      <c r="R6" s="22" t="s">
        <v>2</v>
      </c>
      <c r="S6" s="25">
        <f t="shared" ref="S6:S69" si="0">E6*376</f>
        <v>342.16</v>
      </c>
      <c r="T6" s="25">
        <f t="shared" ref="T6:T69" si="1">S6/1000</f>
        <v>0.34216000000000002</v>
      </c>
      <c r="U6" s="25">
        <f t="shared" ref="U6:U69" si="2">T6/10</f>
        <v>3.4216000000000003E-2</v>
      </c>
      <c r="V6" s="25">
        <f t="shared" ref="V6:V69" si="3">T6/15</f>
        <v>2.2810666666666667E-2</v>
      </c>
      <c r="W6" s="25"/>
    </row>
    <row r="7" spans="1:23" x14ac:dyDescent="0.2">
      <c r="A7" t="s">
        <v>3</v>
      </c>
      <c r="B7" s="25">
        <v>11</v>
      </c>
      <c r="C7" s="25">
        <v>19</v>
      </c>
      <c r="D7" s="25">
        <v>510</v>
      </c>
      <c r="E7" s="28">
        <v>7.7</v>
      </c>
      <c r="F7" s="25">
        <v>14</v>
      </c>
      <c r="G7" s="25">
        <v>520</v>
      </c>
      <c r="I7" s="25">
        <v>505.99073326705502</v>
      </c>
      <c r="J7" s="25">
        <v>14.953522967244707</v>
      </c>
      <c r="K7" s="2"/>
      <c r="L7" s="22" t="s">
        <v>3</v>
      </c>
      <c r="M7" s="25">
        <f>AVERAGE(D7,G7)</f>
        <v>515</v>
      </c>
      <c r="N7" s="25">
        <f>AVERAGE(C7,F7)</f>
        <v>16.5</v>
      </c>
      <c r="O7" s="34">
        <f t="shared" ref="O7:O48" si="4">M7/I7</f>
        <v>1.017805201045431</v>
      </c>
      <c r="P7" s="35">
        <f t="shared" ref="P7:P48" si="5">N7/J7</f>
        <v>1.1034189091187949</v>
      </c>
      <c r="R7" s="22" t="s">
        <v>3</v>
      </c>
      <c r="S7" s="25">
        <f t="shared" si="0"/>
        <v>2895.2000000000003</v>
      </c>
      <c r="T7" s="25">
        <f t="shared" si="1"/>
        <v>2.8952000000000004</v>
      </c>
      <c r="U7" s="25">
        <f t="shared" si="2"/>
        <v>0.28952000000000006</v>
      </c>
      <c r="V7" s="25">
        <f t="shared" si="3"/>
        <v>0.19301333333333337</v>
      </c>
      <c r="W7" s="25"/>
    </row>
    <row r="8" spans="1:23" x14ac:dyDescent="0.2">
      <c r="A8" t="s">
        <v>4</v>
      </c>
      <c r="B8" s="25">
        <v>23</v>
      </c>
      <c r="C8" s="25">
        <v>2200</v>
      </c>
      <c r="D8" s="25">
        <v>13000</v>
      </c>
      <c r="E8" s="28">
        <v>490</v>
      </c>
      <c r="F8" s="25">
        <v>2200</v>
      </c>
      <c r="G8" s="25">
        <v>14000</v>
      </c>
      <c r="I8" s="25">
        <v>12760.055156762195</v>
      </c>
      <c r="J8" s="25">
        <v>1848.8170549784491</v>
      </c>
      <c r="K8" s="2"/>
      <c r="L8" s="22" t="s">
        <v>4</v>
      </c>
      <c r="M8" s="25">
        <f>AVERAGE(D8,G8)</f>
        <v>13500</v>
      </c>
      <c r="N8" s="25">
        <f>AVERAGE(C8,F8)</f>
        <v>2200</v>
      </c>
      <c r="O8" s="34">
        <f t="shared" si="4"/>
        <v>1.0579891571115718</v>
      </c>
      <c r="P8" s="35">
        <f t="shared" si="5"/>
        <v>1.1899500786602406</v>
      </c>
      <c r="R8" s="22" t="s">
        <v>4</v>
      </c>
      <c r="S8" s="25">
        <f t="shared" si="0"/>
        <v>184240</v>
      </c>
      <c r="T8" s="25">
        <f t="shared" si="1"/>
        <v>184.24</v>
      </c>
      <c r="U8" s="25">
        <f t="shared" si="2"/>
        <v>18.423999999999999</v>
      </c>
      <c r="V8" s="25">
        <f t="shared" si="3"/>
        <v>12.282666666666668</v>
      </c>
      <c r="W8" s="25"/>
    </row>
    <row r="9" spans="1:23" x14ac:dyDescent="0.2">
      <c r="A9" t="s">
        <v>5</v>
      </c>
      <c r="B9" s="25">
        <v>24</v>
      </c>
      <c r="C9" s="25">
        <v>910</v>
      </c>
      <c r="D9" s="25">
        <v>7000</v>
      </c>
      <c r="E9" s="28">
        <v>460</v>
      </c>
      <c r="F9" s="25">
        <v>940</v>
      </c>
      <c r="G9" s="25">
        <v>6900</v>
      </c>
      <c r="I9" s="25">
        <v>6379.3895118166038</v>
      </c>
      <c r="J9" s="25">
        <v>731.86841889587674</v>
      </c>
      <c r="K9" s="2"/>
      <c r="L9" s="22" t="s">
        <v>5</v>
      </c>
      <c r="M9" s="25">
        <f>AVERAGE(D9,G9)</f>
        <v>6950</v>
      </c>
      <c r="N9" s="25">
        <f>AVERAGE(C9,F9)</f>
        <v>925</v>
      </c>
      <c r="O9" s="34">
        <f t="shared" si="4"/>
        <v>1.0894459394784484</v>
      </c>
      <c r="P9" s="35">
        <f t="shared" si="5"/>
        <v>1.2638883932107476</v>
      </c>
      <c r="R9" s="22" t="s">
        <v>5</v>
      </c>
      <c r="S9" s="25">
        <f t="shared" si="0"/>
        <v>172960</v>
      </c>
      <c r="T9" s="25">
        <f t="shared" si="1"/>
        <v>172.96</v>
      </c>
      <c r="U9" s="25">
        <f t="shared" si="2"/>
        <v>17.295999999999999</v>
      </c>
      <c r="V9" s="25">
        <f t="shared" si="3"/>
        <v>11.530666666666667</v>
      </c>
      <c r="W9" s="25"/>
    </row>
    <row r="10" spans="1:23" s="19" customFormat="1" x14ac:dyDescent="0.2">
      <c r="A10" s="19" t="s">
        <v>6</v>
      </c>
      <c r="B10" s="29">
        <v>27</v>
      </c>
      <c r="C10" s="29">
        <v>19</v>
      </c>
      <c r="D10" s="29">
        <v>610</v>
      </c>
      <c r="E10" s="30">
        <v>120</v>
      </c>
      <c r="F10" s="29">
        <v>18</v>
      </c>
      <c r="G10" s="29">
        <v>580</v>
      </c>
      <c r="I10" s="29">
        <v>505.13140834542264</v>
      </c>
      <c r="J10" s="29">
        <v>13.137106848439538</v>
      </c>
      <c r="K10" s="20"/>
      <c r="L10" s="23" t="s">
        <v>6</v>
      </c>
      <c r="M10" s="29">
        <f>AVERAGE(D10,G10)</f>
        <v>595</v>
      </c>
      <c r="N10" s="29">
        <f>AVERAGE(C10,F10)</f>
        <v>18.5</v>
      </c>
      <c r="O10" s="36">
        <f t="shared" si="4"/>
        <v>1.1779113121255822</v>
      </c>
      <c r="P10" s="37">
        <f t="shared" si="5"/>
        <v>1.4082248255594785</v>
      </c>
      <c r="R10" s="23" t="s">
        <v>6</v>
      </c>
      <c r="S10" s="29">
        <f t="shared" si="0"/>
        <v>45120</v>
      </c>
      <c r="T10" s="29">
        <f t="shared" si="1"/>
        <v>45.12</v>
      </c>
      <c r="U10" s="29">
        <f t="shared" si="2"/>
        <v>4.5119999999999996</v>
      </c>
      <c r="V10" s="29">
        <f t="shared" si="3"/>
        <v>3.008</v>
      </c>
      <c r="W10" s="29"/>
    </row>
    <row r="11" spans="1:23" x14ac:dyDescent="0.2">
      <c r="A11" t="s">
        <v>7</v>
      </c>
      <c r="B11" s="25">
        <v>29</v>
      </c>
      <c r="C11" s="25">
        <v>79</v>
      </c>
      <c r="D11" s="25">
        <v>5000</v>
      </c>
      <c r="E11" s="28">
        <v>340</v>
      </c>
      <c r="F11" s="25">
        <v>79</v>
      </c>
      <c r="G11" s="25">
        <v>5000</v>
      </c>
      <c r="I11" s="25">
        <v>5047.3928538140326</v>
      </c>
      <c r="J11" s="25" t="s">
        <v>76</v>
      </c>
      <c r="K11" s="2"/>
      <c r="L11" s="22" t="s">
        <v>7</v>
      </c>
      <c r="M11" s="25">
        <f>AVERAGE(D11,G11)</f>
        <v>5000</v>
      </c>
      <c r="N11" s="25">
        <f>AVERAGE(C11,F11)</f>
        <v>79</v>
      </c>
      <c r="O11" s="34">
        <f t="shared" si="4"/>
        <v>0.99061042895081552</v>
      </c>
      <c r="P11" s="35"/>
      <c r="R11" s="22" t="s">
        <v>7</v>
      </c>
      <c r="S11" s="25">
        <f t="shared" si="0"/>
        <v>127840</v>
      </c>
      <c r="T11" s="25">
        <f t="shared" si="1"/>
        <v>127.84</v>
      </c>
      <c r="U11" s="25">
        <f t="shared" si="2"/>
        <v>12.784000000000001</v>
      </c>
      <c r="V11" s="25">
        <f t="shared" si="3"/>
        <v>8.5226666666666677</v>
      </c>
      <c r="W11" s="25"/>
    </row>
    <row r="12" spans="1:23" x14ac:dyDescent="0.2">
      <c r="A12" t="s">
        <v>8</v>
      </c>
      <c r="B12" s="25">
        <v>31</v>
      </c>
      <c r="C12" s="27">
        <v>34</v>
      </c>
      <c r="D12" s="25">
        <v>620</v>
      </c>
      <c r="E12" s="28">
        <v>47</v>
      </c>
      <c r="F12" s="27">
        <v>34</v>
      </c>
      <c r="G12" s="25">
        <v>490</v>
      </c>
      <c r="I12" s="25">
        <v>505.53200705011358</v>
      </c>
      <c r="J12" s="25" t="s">
        <v>76</v>
      </c>
      <c r="K12" s="2"/>
      <c r="L12" s="22" t="s">
        <v>8</v>
      </c>
      <c r="M12" s="25">
        <f>AVERAGE(D12,G12)</f>
        <v>555</v>
      </c>
      <c r="N12" s="25">
        <f>AVERAGE(C12,F12)</f>
        <v>34</v>
      </c>
      <c r="O12" s="34">
        <f t="shared" si="4"/>
        <v>1.097853335219154</v>
      </c>
      <c r="P12" s="35"/>
      <c r="R12" s="22" t="s">
        <v>8</v>
      </c>
      <c r="S12" s="25">
        <f t="shared" si="0"/>
        <v>17672</v>
      </c>
      <c r="T12" s="25">
        <f t="shared" si="1"/>
        <v>17.672000000000001</v>
      </c>
      <c r="U12" s="25">
        <f t="shared" si="2"/>
        <v>1.7672000000000001</v>
      </c>
      <c r="V12" s="25">
        <f t="shared" si="3"/>
        <v>1.1781333333333335</v>
      </c>
      <c r="W12" s="25"/>
    </row>
    <row r="13" spans="1:23" x14ac:dyDescent="0.2">
      <c r="A13" t="s">
        <v>9</v>
      </c>
      <c r="B13" s="25">
        <v>34</v>
      </c>
      <c r="C13" s="25">
        <v>1400</v>
      </c>
      <c r="D13" s="25">
        <v>1200</v>
      </c>
      <c r="E13" s="28">
        <v>2000</v>
      </c>
      <c r="F13" s="25">
        <v>1400</v>
      </c>
      <c r="G13" s="25">
        <v>1100</v>
      </c>
      <c r="I13" s="25"/>
      <c r="J13" s="25"/>
      <c r="K13" s="2"/>
      <c r="L13" s="22" t="s">
        <v>9</v>
      </c>
      <c r="M13" s="25">
        <f>AVERAGE(D13,G13)</f>
        <v>1150</v>
      </c>
      <c r="N13" s="25">
        <f>AVERAGE(C13,F13)</f>
        <v>1400</v>
      </c>
      <c r="O13" s="34"/>
      <c r="P13" s="35"/>
      <c r="R13" s="22" t="s">
        <v>9</v>
      </c>
      <c r="S13" s="25">
        <f t="shared" si="0"/>
        <v>752000</v>
      </c>
      <c r="T13" s="25">
        <f t="shared" si="1"/>
        <v>752</v>
      </c>
      <c r="U13" s="25">
        <f t="shared" si="2"/>
        <v>75.2</v>
      </c>
      <c r="V13" s="25">
        <f t="shared" si="3"/>
        <v>50.133333333333333</v>
      </c>
      <c r="W13" s="25"/>
    </row>
    <row r="14" spans="1:23" x14ac:dyDescent="0.2">
      <c r="A14" t="s">
        <v>10</v>
      </c>
      <c r="B14" s="25">
        <v>39</v>
      </c>
      <c r="C14" s="25">
        <v>240</v>
      </c>
      <c r="D14" s="25">
        <v>3700</v>
      </c>
      <c r="E14" s="28">
        <v>1700</v>
      </c>
      <c r="F14" s="25">
        <v>250</v>
      </c>
      <c r="G14" s="25">
        <v>3700</v>
      </c>
      <c r="I14" s="25">
        <v>3190.3328224727961</v>
      </c>
      <c r="J14" s="25">
        <v>189.75166438934417</v>
      </c>
      <c r="K14" s="2"/>
      <c r="L14" s="22" t="s">
        <v>10</v>
      </c>
      <c r="M14" s="25">
        <f>AVERAGE(D14,G14)</f>
        <v>3700</v>
      </c>
      <c r="N14" s="25">
        <f>AVERAGE(C14,F14)</f>
        <v>245</v>
      </c>
      <c r="O14" s="34">
        <f t="shared" si="4"/>
        <v>1.1597536075036101</v>
      </c>
      <c r="P14" s="35">
        <f t="shared" si="5"/>
        <v>1.2911612701182631</v>
      </c>
      <c r="R14" s="22" t="s">
        <v>10</v>
      </c>
      <c r="S14" s="25">
        <f t="shared" si="0"/>
        <v>639200</v>
      </c>
      <c r="T14" s="25">
        <f t="shared" si="1"/>
        <v>639.20000000000005</v>
      </c>
      <c r="U14" s="25">
        <f t="shared" si="2"/>
        <v>63.92</v>
      </c>
      <c r="V14" s="25">
        <f t="shared" si="3"/>
        <v>42.613333333333337</v>
      </c>
      <c r="W14" s="25"/>
    </row>
    <row r="15" spans="1:23" s="19" customFormat="1" x14ac:dyDescent="0.2">
      <c r="A15" s="19" t="s">
        <v>11</v>
      </c>
      <c r="B15" s="29">
        <v>43</v>
      </c>
      <c r="C15" s="29">
        <v>2200</v>
      </c>
      <c r="D15" s="29">
        <v>13000</v>
      </c>
      <c r="E15" s="30">
        <v>1000</v>
      </c>
      <c r="F15" s="29">
        <v>2000</v>
      </c>
      <c r="G15" s="29">
        <v>13000</v>
      </c>
      <c r="I15" s="29">
        <v>12761.331289891184</v>
      </c>
      <c r="J15" s="29">
        <v>2889.5743987262749</v>
      </c>
      <c r="K15" s="20"/>
      <c r="L15" s="23" t="s">
        <v>11</v>
      </c>
      <c r="M15" s="29">
        <f>AVERAGE(D15,G15)</f>
        <v>13000</v>
      </c>
      <c r="N15" s="29">
        <f>AVERAGE(C15,F15)</f>
        <v>2100</v>
      </c>
      <c r="O15" s="36">
        <f t="shared" si="4"/>
        <v>1.0187024930774955</v>
      </c>
      <c r="P15" s="37">
        <f t="shared" si="5"/>
        <v>0.72675062491060294</v>
      </c>
      <c r="R15" s="23" t="s">
        <v>11</v>
      </c>
      <c r="S15" s="29">
        <f>E15*376</f>
        <v>376000</v>
      </c>
      <c r="T15" s="29">
        <f t="shared" si="1"/>
        <v>376</v>
      </c>
      <c r="U15" s="29">
        <f t="shared" si="2"/>
        <v>37.6</v>
      </c>
      <c r="V15" s="29">
        <f t="shared" si="3"/>
        <v>25.066666666666666</v>
      </c>
      <c r="W15" s="29"/>
    </row>
    <row r="16" spans="1:23" x14ac:dyDescent="0.2">
      <c r="A16" t="s">
        <v>12</v>
      </c>
      <c r="B16" s="25">
        <v>45</v>
      </c>
      <c r="C16" s="27">
        <v>0.24</v>
      </c>
      <c r="D16" s="25">
        <v>1.8</v>
      </c>
      <c r="E16" s="26">
        <v>0.24</v>
      </c>
      <c r="F16" s="27">
        <v>0.24</v>
      </c>
      <c r="G16" s="25">
        <v>1.7</v>
      </c>
      <c r="I16" s="25"/>
      <c r="J16" s="25"/>
      <c r="K16" s="2"/>
      <c r="L16" s="22" t="s">
        <v>12</v>
      </c>
      <c r="M16" s="25">
        <f>AVERAGE(D16,G16)</f>
        <v>1.75</v>
      </c>
      <c r="N16" s="25">
        <f>AVERAGE(C16,F16)</f>
        <v>0.24</v>
      </c>
      <c r="O16" s="34"/>
      <c r="P16" s="35"/>
      <c r="R16" s="22" t="s">
        <v>12</v>
      </c>
      <c r="S16" s="25">
        <f t="shared" si="0"/>
        <v>90.24</v>
      </c>
      <c r="T16" s="25">
        <f t="shared" si="1"/>
        <v>9.0240000000000001E-2</v>
      </c>
      <c r="U16" s="25">
        <f t="shared" si="2"/>
        <v>9.0240000000000008E-3</v>
      </c>
      <c r="V16" s="25">
        <f t="shared" si="3"/>
        <v>6.0159999999999996E-3</v>
      </c>
      <c r="W16" s="25"/>
    </row>
    <row r="17" spans="1:23" x14ac:dyDescent="0.2">
      <c r="A17" t="s">
        <v>13</v>
      </c>
      <c r="B17" s="25">
        <v>47</v>
      </c>
      <c r="C17" s="27">
        <v>2.4</v>
      </c>
      <c r="D17" s="25">
        <v>100</v>
      </c>
      <c r="E17" s="28">
        <v>12</v>
      </c>
      <c r="F17" s="27">
        <v>2.4</v>
      </c>
      <c r="G17" s="25">
        <v>95</v>
      </c>
      <c r="I17" s="25">
        <v>100.91910383594127</v>
      </c>
      <c r="J17" s="25" t="s">
        <v>76</v>
      </c>
      <c r="K17" s="2"/>
      <c r="L17" s="22" t="s">
        <v>13</v>
      </c>
      <c r="M17" s="25">
        <f>AVERAGE(D17,G17)</f>
        <v>97.5</v>
      </c>
      <c r="N17" s="25">
        <f>AVERAGE(C17,F17)</f>
        <v>2.4</v>
      </c>
      <c r="O17" s="34">
        <f t="shared" si="4"/>
        <v>0.96612035079602443</v>
      </c>
      <c r="P17" s="35"/>
      <c r="R17" s="22" t="s">
        <v>13</v>
      </c>
      <c r="S17" s="25">
        <f t="shared" si="0"/>
        <v>4512</v>
      </c>
      <c r="T17" s="25">
        <f t="shared" si="1"/>
        <v>4.5119999999999996</v>
      </c>
      <c r="U17" s="25">
        <f t="shared" si="2"/>
        <v>0.45119999999999993</v>
      </c>
      <c r="V17" s="25">
        <f t="shared" si="3"/>
        <v>0.30079999999999996</v>
      </c>
      <c r="W17" s="25"/>
    </row>
    <row r="18" spans="1:23" x14ac:dyDescent="0.2">
      <c r="A18" t="s">
        <v>14</v>
      </c>
      <c r="B18" s="25">
        <v>51</v>
      </c>
      <c r="C18" s="25">
        <v>4.2</v>
      </c>
      <c r="D18" s="25">
        <v>110</v>
      </c>
      <c r="E18" s="28">
        <v>0.91</v>
      </c>
      <c r="F18" s="25">
        <v>3.8</v>
      </c>
      <c r="G18" s="25">
        <v>110</v>
      </c>
      <c r="I18" s="25">
        <v>102.25966567425097</v>
      </c>
      <c r="J18" s="25">
        <v>3.5415205083947243</v>
      </c>
      <c r="K18" s="2"/>
      <c r="L18" s="22" t="s">
        <v>14</v>
      </c>
      <c r="M18" s="25">
        <f>AVERAGE(D18,G18)</f>
        <v>110</v>
      </c>
      <c r="N18" s="25">
        <f>AVERAGE(C18,F18)</f>
        <v>4</v>
      </c>
      <c r="O18" s="34">
        <f t="shared" si="4"/>
        <v>1.075692935965642</v>
      </c>
      <c r="P18" s="35">
        <f t="shared" si="5"/>
        <v>1.1294583754402969</v>
      </c>
      <c r="R18" s="22" t="s">
        <v>14</v>
      </c>
      <c r="S18" s="25">
        <f t="shared" si="0"/>
        <v>342.16</v>
      </c>
      <c r="T18" s="25">
        <f t="shared" si="1"/>
        <v>0.34216000000000002</v>
      </c>
      <c r="U18" s="25">
        <f t="shared" si="2"/>
        <v>3.4216000000000003E-2</v>
      </c>
      <c r="V18" s="25">
        <f t="shared" si="3"/>
        <v>2.2810666666666667E-2</v>
      </c>
      <c r="W18" s="25"/>
    </row>
    <row r="19" spans="1:23" x14ac:dyDescent="0.2">
      <c r="A19" t="s">
        <v>15</v>
      </c>
      <c r="B19" s="25">
        <v>53</v>
      </c>
      <c r="C19" s="25">
        <v>1.9</v>
      </c>
      <c r="D19" s="25">
        <v>100</v>
      </c>
      <c r="E19" s="28">
        <v>11</v>
      </c>
      <c r="F19" s="25">
        <v>2.1</v>
      </c>
      <c r="G19" s="25">
        <v>110</v>
      </c>
      <c r="I19" s="25">
        <v>101.70363190143003</v>
      </c>
      <c r="J19" s="25">
        <v>1.8164161188051677</v>
      </c>
      <c r="K19" s="2"/>
      <c r="L19" s="22" t="s">
        <v>15</v>
      </c>
      <c r="M19" s="25">
        <f>AVERAGE(D19,G19)</f>
        <v>105</v>
      </c>
      <c r="N19" s="25">
        <f>AVERAGE(C19,F19)</f>
        <v>2</v>
      </c>
      <c r="O19" s="34">
        <f t="shared" si="4"/>
        <v>1.0324115081923995</v>
      </c>
      <c r="P19" s="35">
        <f t="shared" si="5"/>
        <v>1.101069286544095</v>
      </c>
      <c r="R19" s="22" t="s">
        <v>15</v>
      </c>
      <c r="S19" s="25">
        <f t="shared" si="0"/>
        <v>4136</v>
      </c>
      <c r="T19" s="25">
        <f t="shared" si="1"/>
        <v>4.1360000000000001</v>
      </c>
      <c r="U19" s="25">
        <f t="shared" si="2"/>
        <v>0.41360000000000002</v>
      </c>
      <c r="V19" s="25">
        <f t="shared" si="3"/>
        <v>0.27573333333333333</v>
      </c>
      <c r="W19" s="25"/>
    </row>
    <row r="20" spans="1:23" x14ac:dyDescent="0.2">
      <c r="A20" t="s">
        <v>16</v>
      </c>
      <c r="B20" s="25">
        <v>55</v>
      </c>
      <c r="C20" s="25">
        <v>3.9</v>
      </c>
      <c r="D20" s="25">
        <v>110</v>
      </c>
      <c r="E20" s="28">
        <v>8.1</v>
      </c>
      <c r="F20" s="25">
        <v>4.5</v>
      </c>
      <c r="G20" s="25">
        <v>110</v>
      </c>
      <c r="I20" s="25">
        <v>101.75418042623194</v>
      </c>
      <c r="J20" s="25">
        <v>3.6465780893202124</v>
      </c>
      <c r="K20" s="2"/>
      <c r="L20" s="22" t="s">
        <v>16</v>
      </c>
      <c r="M20" s="25">
        <f>AVERAGE(D20,G20)</f>
        <v>110</v>
      </c>
      <c r="N20" s="25">
        <f>AVERAGE(C20,F20)</f>
        <v>4.2</v>
      </c>
      <c r="O20" s="34">
        <f t="shared" si="4"/>
        <v>1.0810366663976618</v>
      </c>
      <c r="P20" s="35">
        <f t="shared" si="5"/>
        <v>1.1517647221927325</v>
      </c>
      <c r="R20" s="22" t="s">
        <v>16</v>
      </c>
      <c r="S20" s="25">
        <f t="shared" si="0"/>
        <v>3045.6</v>
      </c>
      <c r="T20" s="25">
        <f t="shared" si="1"/>
        <v>3.0455999999999999</v>
      </c>
      <c r="U20" s="25">
        <f t="shared" si="2"/>
        <v>0.30456</v>
      </c>
      <c r="V20" s="25">
        <f t="shared" si="3"/>
        <v>0.20304</v>
      </c>
      <c r="W20" s="25"/>
    </row>
    <row r="21" spans="1:23" s="19" customFormat="1" x14ac:dyDescent="0.2">
      <c r="A21" s="19" t="s">
        <v>17</v>
      </c>
      <c r="B21" s="29">
        <v>57</v>
      </c>
      <c r="C21" s="29">
        <v>15</v>
      </c>
      <c r="D21" s="29">
        <v>590</v>
      </c>
      <c r="E21" s="30">
        <v>600</v>
      </c>
      <c r="F21" s="29">
        <v>17</v>
      </c>
      <c r="G21" s="29">
        <v>590</v>
      </c>
      <c r="I21" s="29">
        <v>505.28305391982838</v>
      </c>
      <c r="J21" s="29">
        <v>9.1743741697921557</v>
      </c>
      <c r="K21" s="20"/>
      <c r="L21" s="23" t="s">
        <v>17</v>
      </c>
      <c r="M21" s="29">
        <f>AVERAGE(D21,G21)</f>
        <v>590</v>
      </c>
      <c r="N21" s="29">
        <f>AVERAGE(C21,F21)</f>
        <v>16</v>
      </c>
      <c r="O21" s="36">
        <f t="shared" si="4"/>
        <v>1.167662353651016</v>
      </c>
      <c r="P21" s="37">
        <f t="shared" si="5"/>
        <v>1.7439881678994653</v>
      </c>
      <c r="R21" s="23" t="s">
        <v>17</v>
      </c>
      <c r="S21" s="29">
        <f t="shared" si="0"/>
        <v>225600</v>
      </c>
      <c r="T21" s="29">
        <f t="shared" si="1"/>
        <v>225.6</v>
      </c>
      <c r="U21" s="29">
        <f t="shared" si="2"/>
        <v>22.56</v>
      </c>
      <c r="V21" s="29">
        <f t="shared" si="3"/>
        <v>15.04</v>
      </c>
      <c r="W21" s="29"/>
    </row>
    <row r="22" spans="1:23" x14ac:dyDescent="0.2">
      <c r="A22" t="s">
        <v>18</v>
      </c>
      <c r="B22" s="25">
        <v>59</v>
      </c>
      <c r="C22" s="25">
        <v>3</v>
      </c>
      <c r="D22" s="25">
        <v>110</v>
      </c>
      <c r="E22" s="28">
        <v>0.17</v>
      </c>
      <c r="F22" s="25">
        <v>3</v>
      </c>
      <c r="G22" s="25">
        <v>110</v>
      </c>
      <c r="I22" s="25">
        <v>102.15856862464716</v>
      </c>
      <c r="J22" s="25">
        <v>2.4840717732849051</v>
      </c>
      <c r="K22" s="2"/>
      <c r="L22" s="22" t="s">
        <v>18</v>
      </c>
      <c r="M22" s="25">
        <f>AVERAGE(D22,G22)</f>
        <v>110</v>
      </c>
      <c r="N22" s="25">
        <f>AVERAGE(C22,F22)</f>
        <v>3</v>
      </c>
      <c r="O22" s="34">
        <f t="shared" si="4"/>
        <v>1.0767574514886165</v>
      </c>
      <c r="P22" s="35">
        <f t="shared" si="5"/>
        <v>1.2076945731857167</v>
      </c>
      <c r="R22" s="22" t="s">
        <v>18</v>
      </c>
      <c r="S22" s="25">
        <f t="shared" si="0"/>
        <v>63.92</v>
      </c>
      <c r="T22" s="25">
        <f t="shared" si="1"/>
        <v>6.3920000000000005E-2</v>
      </c>
      <c r="U22" s="25">
        <f t="shared" si="2"/>
        <v>6.3920000000000001E-3</v>
      </c>
      <c r="V22" s="25">
        <f t="shared" si="3"/>
        <v>4.261333333333334E-3</v>
      </c>
      <c r="W22" s="25"/>
    </row>
    <row r="23" spans="1:23" x14ac:dyDescent="0.2">
      <c r="A23" t="s">
        <v>19</v>
      </c>
      <c r="B23" s="25">
        <v>60</v>
      </c>
      <c r="C23" s="25">
        <v>6.9</v>
      </c>
      <c r="D23" s="25">
        <v>100</v>
      </c>
      <c r="E23" s="28">
        <v>2.4</v>
      </c>
      <c r="F23" s="25">
        <v>6.7</v>
      </c>
      <c r="G23" s="25">
        <v>100</v>
      </c>
      <c r="I23" s="25">
        <v>101.09704960380719</v>
      </c>
      <c r="J23" s="25">
        <v>5.8714423732188665</v>
      </c>
      <c r="K23" s="2"/>
      <c r="L23" s="22" t="s">
        <v>19</v>
      </c>
      <c r="M23" s="25">
        <f>AVERAGE(D23,G23)</f>
        <v>100</v>
      </c>
      <c r="N23" s="25">
        <f>AVERAGE(C23,F23)</f>
        <v>6.8000000000000007</v>
      </c>
      <c r="O23" s="34">
        <f t="shared" si="4"/>
        <v>0.98914854975386068</v>
      </c>
      <c r="P23" s="35">
        <f t="shared" si="5"/>
        <v>1.1581481291575848</v>
      </c>
      <c r="R23" s="22" t="s">
        <v>19</v>
      </c>
      <c r="S23" s="25">
        <f t="shared" si="0"/>
        <v>902.4</v>
      </c>
      <c r="T23" s="25">
        <f t="shared" si="1"/>
        <v>0.90239999999999998</v>
      </c>
      <c r="U23" s="25">
        <f t="shared" si="2"/>
        <v>9.0240000000000001E-2</v>
      </c>
      <c r="V23" s="25">
        <f t="shared" si="3"/>
        <v>6.0159999999999998E-2</v>
      </c>
      <c r="W23" s="25"/>
    </row>
    <row r="24" spans="1:23" x14ac:dyDescent="0.2">
      <c r="A24" t="s">
        <v>20</v>
      </c>
      <c r="B24" s="25">
        <v>63</v>
      </c>
      <c r="C24" s="25">
        <v>2.4</v>
      </c>
      <c r="D24" s="25">
        <v>110</v>
      </c>
      <c r="E24" s="28">
        <v>2.1</v>
      </c>
      <c r="F24" s="25">
        <v>2.6</v>
      </c>
      <c r="G24" s="25">
        <v>110</v>
      </c>
      <c r="I24" s="25">
        <v>102.31021419905288</v>
      </c>
      <c r="J24" s="25">
        <v>2.1266796288281045</v>
      </c>
      <c r="K24" s="2"/>
      <c r="L24" s="22" t="s">
        <v>20</v>
      </c>
      <c r="M24" s="25">
        <f>AVERAGE(D24,G24)</f>
        <v>110</v>
      </c>
      <c r="N24" s="25">
        <f>AVERAGE(C24,F24)</f>
        <v>2.5</v>
      </c>
      <c r="O24" s="34">
        <f t="shared" si="4"/>
        <v>1.0751614671237617</v>
      </c>
      <c r="P24" s="35">
        <f t="shared" si="5"/>
        <v>1.1755414243459001</v>
      </c>
      <c r="R24" s="22" t="s">
        <v>20</v>
      </c>
      <c r="S24" s="25">
        <f t="shared" si="0"/>
        <v>789.6</v>
      </c>
      <c r="T24" s="25">
        <f t="shared" si="1"/>
        <v>0.78959999999999997</v>
      </c>
      <c r="U24" s="25">
        <f t="shared" si="2"/>
        <v>7.8960000000000002E-2</v>
      </c>
      <c r="V24" s="25">
        <f t="shared" si="3"/>
        <v>5.2639999999999999E-2</v>
      </c>
      <c r="W24" s="25"/>
    </row>
    <row r="25" spans="1:23" x14ac:dyDescent="0.2">
      <c r="A25" t="s">
        <v>21</v>
      </c>
      <c r="B25" s="25">
        <v>66</v>
      </c>
      <c r="C25" s="25">
        <v>9.4</v>
      </c>
      <c r="D25" s="25">
        <v>560</v>
      </c>
      <c r="E25" s="28">
        <v>10</v>
      </c>
      <c r="F25" s="25">
        <v>9.1</v>
      </c>
      <c r="G25" s="25">
        <v>560</v>
      </c>
      <c r="I25" s="25">
        <v>506.49621851507402</v>
      </c>
      <c r="J25" s="25">
        <v>7.3049383372488919</v>
      </c>
      <c r="K25" s="2"/>
      <c r="L25" s="22" t="s">
        <v>21</v>
      </c>
      <c r="M25" s="25">
        <f>AVERAGE(D25,G25)</f>
        <v>560</v>
      </c>
      <c r="N25" s="25">
        <f>AVERAGE(C25,F25)</f>
        <v>9.25</v>
      </c>
      <c r="O25" s="34">
        <f t="shared" si="4"/>
        <v>1.1056351055132974</v>
      </c>
      <c r="P25" s="35">
        <f t="shared" si="5"/>
        <v>1.2662666778216278</v>
      </c>
      <c r="R25" s="22" t="s">
        <v>21</v>
      </c>
      <c r="S25" s="25">
        <f t="shared" si="0"/>
        <v>3760</v>
      </c>
      <c r="T25" s="25">
        <f t="shared" si="1"/>
        <v>3.76</v>
      </c>
      <c r="U25" s="25">
        <f t="shared" si="2"/>
        <v>0.376</v>
      </c>
      <c r="V25" s="25">
        <f t="shared" si="3"/>
        <v>0.25066666666666665</v>
      </c>
      <c r="W25" s="25"/>
    </row>
    <row r="26" spans="1:23" x14ac:dyDescent="0.2">
      <c r="A26" t="s">
        <v>22</v>
      </c>
      <c r="B26" s="25">
        <v>69</v>
      </c>
      <c r="C26" s="25">
        <v>10</v>
      </c>
      <c r="D26" s="25">
        <v>18</v>
      </c>
      <c r="E26" s="28">
        <v>0.84</v>
      </c>
      <c r="F26" s="25">
        <v>11</v>
      </c>
      <c r="G26" s="25">
        <v>18</v>
      </c>
      <c r="I26" s="25"/>
      <c r="J26" s="25"/>
      <c r="K26" s="2"/>
      <c r="L26" s="22" t="s">
        <v>22</v>
      </c>
      <c r="M26" s="25">
        <f>AVERAGE(D26,G26)</f>
        <v>18</v>
      </c>
      <c r="N26" s="25">
        <f>AVERAGE(C26,F26)</f>
        <v>10.5</v>
      </c>
      <c r="O26" s="34"/>
      <c r="P26" s="35"/>
      <c r="R26" s="22" t="s">
        <v>22</v>
      </c>
      <c r="S26" s="25">
        <f t="shared" si="0"/>
        <v>315.83999999999997</v>
      </c>
      <c r="T26" s="25">
        <f t="shared" si="1"/>
        <v>0.31583999999999995</v>
      </c>
      <c r="U26" s="25">
        <f t="shared" si="2"/>
        <v>3.1583999999999994E-2</v>
      </c>
      <c r="V26" s="25">
        <f t="shared" si="3"/>
        <v>2.1055999999999998E-2</v>
      </c>
      <c r="W26" s="25"/>
    </row>
    <row r="27" spans="1:23" x14ac:dyDescent="0.2">
      <c r="A27" t="s">
        <v>23</v>
      </c>
      <c r="B27" s="25">
        <v>72</v>
      </c>
      <c r="C27" s="27">
        <v>0.31</v>
      </c>
      <c r="D27" s="27">
        <v>0.31</v>
      </c>
      <c r="E27" s="26">
        <v>0.31</v>
      </c>
      <c r="F27" s="27">
        <v>0.31</v>
      </c>
      <c r="G27" s="27">
        <v>0.31</v>
      </c>
      <c r="I27" s="25"/>
      <c r="J27" s="25"/>
      <c r="K27" s="2"/>
      <c r="L27" s="22" t="s">
        <v>23</v>
      </c>
      <c r="M27" s="25">
        <f>AVERAGE(D27,G27)</f>
        <v>0.31</v>
      </c>
      <c r="N27" s="25">
        <f>AVERAGE(C27,F27)</f>
        <v>0.31</v>
      </c>
      <c r="O27" s="34"/>
      <c r="P27" s="35"/>
      <c r="R27" s="22" t="s">
        <v>23</v>
      </c>
      <c r="S27" s="25">
        <f t="shared" si="0"/>
        <v>116.56</v>
      </c>
      <c r="T27" s="25">
        <f t="shared" si="1"/>
        <v>0.11656</v>
      </c>
      <c r="U27" s="25">
        <f t="shared" si="2"/>
        <v>1.1656E-2</v>
      </c>
      <c r="V27" s="25">
        <f t="shared" si="3"/>
        <v>7.7706666666666662E-3</v>
      </c>
      <c r="W27" s="25"/>
    </row>
    <row r="28" spans="1:23" x14ac:dyDescent="0.2">
      <c r="A28" t="s">
        <v>24</v>
      </c>
      <c r="B28" s="25">
        <v>75</v>
      </c>
      <c r="C28" s="25">
        <v>7.4</v>
      </c>
      <c r="D28" s="25">
        <v>110</v>
      </c>
      <c r="E28" s="26">
        <v>0.77</v>
      </c>
      <c r="F28" s="25">
        <v>6.7</v>
      </c>
      <c r="G28" s="25">
        <v>110</v>
      </c>
      <c r="I28" s="25">
        <v>101.23394811514507</v>
      </c>
      <c r="J28" s="25">
        <v>5.637762894150959</v>
      </c>
      <c r="K28" s="2"/>
      <c r="L28" s="22" t="s">
        <v>24</v>
      </c>
      <c r="M28" s="25">
        <f>AVERAGE(D28,G28)</f>
        <v>110</v>
      </c>
      <c r="N28" s="25">
        <f>AVERAGE(C28,F28)</f>
        <v>7.0500000000000007</v>
      </c>
      <c r="O28" s="34">
        <f t="shared" si="4"/>
        <v>1.0865920182712254</v>
      </c>
      <c r="P28" s="35">
        <f t="shared" si="5"/>
        <v>1.2504960092085822</v>
      </c>
      <c r="R28" s="22" t="s">
        <v>24</v>
      </c>
      <c r="S28" s="25">
        <f t="shared" si="0"/>
        <v>289.52</v>
      </c>
      <c r="T28" s="25">
        <f t="shared" si="1"/>
        <v>0.28952</v>
      </c>
      <c r="U28" s="25">
        <f t="shared" si="2"/>
        <v>2.8951999999999999E-2</v>
      </c>
      <c r="V28" s="25">
        <f t="shared" si="3"/>
        <v>1.9301333333333334E-2</v>
      </c>
      <c r="W28" s="25"/>
    </row>
    <row r="29" spans="1:23" x14ac:dyDescent="0.2">
      <c r="A29" t="s">
        <v>25</v>
      </c>
      <c r="B29" s="25">
        <v>82</v>
      </c>
      <c r="C29" s="27">
        <v>29</v>
      </c>
      <c r="D29" s="25">
        <v>130</v>
      </c>
      <c r="E29" s="26">
        <v>29</v>
      </c>
      <c r="F29" s="27">
        <v>29</v>
      </c>
      <c r="G29" s="25">
        <v>140</v>
      </c>
      <c r="I29" s="25">
        <v>101.75418042623194</v>
      </c>
      <c r="J29" s="25">
        <v>1.1487604643254303</v>
      </c>
      <c r="K29" s="2"/>
      <c r="L29" s="22" t="s">
        <v>25</v>
      </c>
      <c r="M29" s="25">
        <f>AVERAGE(D29,G29)</f>
        <v>135</v>
      </c>
      <c r="N29" s="25">
        <f>AVERAGE(C29,F29)</f>
        <v>29</v>
      </c>
      <c r="O29" s="34">
        <f t="shared" si="4"/>
        <v>1.326726817851676</v>
      </c>
      <c r="P29" s="35">
        <f t="shared" si="5"/>
        <v>25.244601377389188</v>
      </c>
      <c r="R29" s="22" t="s">
        <v>25</v>
      </c>
      <c r="S29" s="25">
        <f t="shared" si="0"/>
        <v>10904</v>
      </c>
      <c r="T29" s="25">
        <f t="shared" si="1"/>
        <v>10.904</v>
      </c>
      <c r="U29" s="25">
        <f t="shared" si="2"/>
        <v>1.0904</v>
      </c>
      <c r="V29" s="25">
        <f t="shared" si="3"/>
        <v>0.72693333333333332</v>
      </c>
      <c r="W29" s="25"/>
    </row>
    <row r="30" spans="1:23" x14ac:dyDescent="0.2">
      <c r="A30" t="s">
        <v>26</v>
      </c>
      <c r="B30" s="25">
        <v>79</v>
      </c>
      <c r="C30" s="27">
        <v>19</v>
      </c>
      <c r="D30" s="27">
        <v>19</v>
      </c>
      <c r="E30" s="26">
        <v>19</v>
      </c>
      <c r="F30" s="27">
        <v>19</v>
      </c>
      <c r="G30" s="27">
        <v>19</v>
      </c>
      <c r="I30" s="25"/>
      <c r="J30" s="25"/>
      <c r="K30" s="2"/>
      <c r="L30" s="22" t="s">
        <v>26</v>
      </c>
      <c r="M30" s="25">
        <f>AVERAGE(D30,G30)</f>
        <v>19</v>
      </c>
      <c r="N30" s="25">
        <f>AVERAGE(C30,F30)</f>
        <v>19</v>
      </c>
      <c r="O30" s="34"/>
      <c r="P30" s="35"/>
      <c r="R30" s="22" t="s">
        <v>26</v>
      </c>
      <c r="S30" s="25">
        <f t="shared" si="0"/>
        <v>7144</v>
      </c>
      <c r="T30" s="25">
        <f t="shared" si="1"/>
        <v>7.1440000000000001</v>
      </c>
      <c r="U30" s="25">
        <f t="shared" si="2"/>
        <v>0.71440000000000003</v>
      </c>
      <c r="V30" s="25">
        <f t="shared" si="3"/>
        <v>0.47626666666666667</v>
      </c>
      <c r="W30" s="25"/>
    </row>
    <row r="31" spans="1:23" x14ac:dyDescent="0.2">
      <c r="A31" t="s">
        <v>27</v>
      </c>
      <c r="B31" s="25">
        <v>85</v>
      </c>
      <c r="C31" s="25">
        <v>1.7</v>
      </c>
      <c r="D31" s="25">
        <v>110</v>
      </c>
      <c r="E31" s="28">
        <v>0.79</v>
      </c>
      <c r="F31" s="25">
        <v>1.9</v>
      </c>
      <c r="G31" s="25">
        <v>120</v>
      </c>
      <c r="I31" s="25">
        <v>100.08607910776912</v>
      </c>
      <c r="J31" s="25">
        <v>1.2410540400917471</v>
      </c>
      <c r="K31" s="2"/>
      <c r="L31" s="22" t="s">
        <v>27</v>
      </c>
      <c r="M31" s="25">
        <f>AVERAGE(D31,G31)</f>
        <v>115</v>
      </c>
      <c r="N31" s="25">
        <f>AVERAGE(C31,F31)</f>
        <v>1.7999999999999998</v>
      </c>
      <c r="O31" s="34">
        <f t="shared" si="4"/>
        <v>1.1490109416332726</v>
      </c>
      <c r="P31" s="35">
        <f t="shared" si="5"/>
        <v>1.4503800333037324</v>
      </c>
      <c r="R31" s="22" t="s">
        <v>27</v>
      </c>
      <c r="S31" s="25">
        <f t="shared" si="0"/>
        <v>297.04000000000002</v>
      </c>
      <c r="T31" s="25">
        <f t="shared" si="1"/>
        <v>0.29704000000000003</v>
      </c>
      <c r="U31" s="25">
        <f t="shared" si="2"/>
        <v>2.9704000000000001E-2</v>
      </c>
      <c r="V31" s="25">
        <f t="shared" si="3"/>
        <v>1.980266666666667E-2</v>
      </c>
      <c r="W31" s="25"/>
    </row>
    <row r="32" spans="1:23" x14ac:dyDescent="0.2">
      <c r="A32" t="s">
        <v>28</v>
      </c>
      <c r="B32" s="25">
        <v>88</v>
      </c>
      <c r="C32" s="25">
        <v>38</v>
      </c>
      <c r="D32" s="25">
        <v>590</v>
      </c>
      <c r="E32" s="28">
        <v>9.4</v>
      </c>
      <c r="F32" s="25">
        <v>40</v>
      </c>
      <c r="G32" s="25">
        <v>610</v>
      </c>
      <c r="I32" s="25">
        <v>504.6764716222055</v>
      </c>
      <c r="J32" s="25">
        <v>30.829981692152579</v>
      </c>
      <c r="K32" s="2"/>
      <c r="L32" s="22" t="s">
        <v>28</v>
      </c>
      <c r="M32" s="25">
        <f>AVERAGE(D32,G32)</f>
        <v>600</v>
      </c>
      <c r="N32" s="25">
        <f>AVERAGE(C32,F32)</f>
        <v>39</v>
      </c>
      <c r="O32" s="34">
        <f t="shared" si="4"/>
        <v>1.1888804684541594</v>
      </c>
      <c r="P32" s="35">
        <f t="shared" si="5"/>
        <v>1.2650023729961217</v>
      </c>
      <c r="R32" s="22" t="s">
        <v>28</v>
      </c>
      <c r="S32" s="25">
        <f t="shared" si="0"/>
        <v>3534.4</v>
      </c>
      <c r="T32" s="25">
        <f t="shared" si="1"/>
        <v>3.5344000000000002</v>
      </c>
      <c r="U32" s="25">
        <f t="shared" si="2"/>
        <v>0.35344000000000003</v>
      </c>
      <c r="V32" s="25">
        <f t="shared" si="3"/>
        <v>0.23562666666666668</v>
      </c>
      <c r="W32" s="25"/>
    </row>
    <row r="33" spans="1:23" x14ac:dyDescent="0.2">
      <c r="A33" t="s">
        <v>29</v>
      </c>
      <c r="B33" s="25">
        <v>89</v>
      </c>
      <c r="C33" s="27">
        <v>5.2999999999999999E-2</v>
      </c>
      <c r="D33" s="25">
        <v>0.19</v>
      </c>
      <c r="E33" s="26">
        <v>5.2999999999999999E-2</v>
      </c>
      <c r="F33" s="27">
        <v>5.2999999999999999E-2</v>
      </c>
      <c r="G33" s="25">
        <v>7.3999999999999996E-2</v>
      </c>
      <c r="I33" s="25"/>
      <c r="J33" s="25"/>
      <c r="K33" s="2"/>
      <c r="L33" s="22" t="s">
        <v>29</v>
      </c>
      <c r="M33" s="25">
        <f>AVERAGE(D33,G33)</f>
        <v>0.13200000000000001</v>
      </c>
      <c r="N33" s="25">
        <f>AVERAGE(C33,F33)</f>
        <v>5.2999999999999999E-2</v>
      </c>
      <c r="O33" s="34"/>
      <c r="P33" s="35"/>
      <c r="R33" s="22" t="s">
        <v>29</v>
      </c>
      <c r="S33" s="25">
        <f t="shared" si="0"/>
        <v>19.928000000000001</v>
      </c>
      <c r="T33" s="25">
        <f t="shared" si="1"/>
        <v>1.9928000000000001E-2</v>
      </c>
      <c r="U33" s="25">
        <f t="shared" si="2"/>
        <v>1.9928000000000003E-3</v>
      </c>
      <c r="V33" s="25">
        <f t="shared" si="3"/>
        <v>1.3285333333333334E-3</v>
      </c>
      <c r="W33" s="25"/>
    </row>
    <row r="34" spans="1:23" x14ac:dyDescent="0.2">
      <c r="A34" t="s">
        <v>30</v>
      </c>
      <c r="B34" s="25">
        <v>90</v>
      </c>
      <c r="C34" s="27">
        <v>6.5000000000000002E-2</v>
      </c>
      <c r="D34" s="25">
        <v>110</v>
      </c>
      <c r="E34" s="28">
        <v>0.6</v>
      </c>
      <c r="F34" s="27">
        <v>6.5000000000000002E-2</v>
      </c>
      <c r="G34" s="25">
        <v>120</v>
      </c>
      <c r="I34" s="25">
        <v>101.62902377064236</v>
      </c>
      <c r="J34" s="25" t="s">
        <v>76</v>
      </c>
      <c r="K34" s="2"/>
      <c r="L34" s="22" t="s">
        <v>30</v>
      </c>
      <c r="M34" s="25">
        <f>AVERAGE(D34,G34)</f>
        <v>115</v>
      </c>
      <c r="N34" s="25">
        <f>AVERAGE(C34,F34)</f>
        <v>6.5000000000000002E-2</v>
      </c>
      <c r="O34" s="34">
        <f t="shared" si="4"/>
        <v>1.1315665125302534</v>
      </c>
      <c r="P34" s="35"/>
      <c r="R34" s="22" t="s">
        <v>30</v>
      </c>
      <c r="S34" s="25">
        <f t="shared" si="0"/>
        <v>225.6</v>
      </c>
      <c r="T34" s="25">
        <f t="shared" si="1"/>
        <v>0.22559999999999999</v>
      </c>
      <c r="U34" s="25">
        <f t="shared" si="2"/>
        <v>2.256E-2</v>
      </c>
      <c r="V34" s="25">
        <f t="shared" si="3"/>
        <v>1.504E-2</v>
      </c>
      <c r="W34" s="25"/>
    </row>
    <row r="35" spans="1:23" x14ac:dyDescent="0.2">
      <c r="A35" t="s">
        <v>31</v>
      </c>
      <c r="B35" s="25">
        <v>93</v>
      </c>
      <c r="C35" s="27">
        <v>2.4E-2</v>
      </c>
      <c r="D35" s="27">
        <v>2.4E-2</v>
      </c>
      <c r="E35" s="28">
        <v>5.3999999999999999E-2</v>
      </c>
      <c r="F35" s="27">
        <v>2.4E-2</v>
      </c>
      <c r="G35" s="27">
        <v>2.4E-2</v>
      </c>
      <c r="I35" s="25"/>
      <c r="J35" s="25"/>
      <c r="K35" s="2"/>
      <c r="L35" s="22" t="s">
        <v>31</v>
      </c>
      <c r="M35" s="25">
        <f>AVERAGE(D35,G35)</f>
        <v>2.4E-2</v>
      </c>
      <c r="N35" s="25">
        <f>AVERAGE(C35,F35)</f>
        <v>2.4E-2</v>
      </c>
      <c r="O35" s="34"/>
      <c r="P35" s="35"/>
      <c r="R35" s="22" t="s">
        <v>31</v>
      </c>
      <c r="S35" s="25">
        <f t="shared" si="0"/>
        <v>20.303999999999998</v>
      </c>
      <c r="T35" s="25">
        <f t="shared" si="1"/>
        <v>2.0303999999999999E-2</v>
      </c>
      <c r="U35" s="25">
        <f t="shared" si="2"/>
        <v>2.0303999999999999E-3</v>
      </c>
      <c r="V35" s="25">
        <f t="shared" si="3"/>
        <v>1.3535999999999999E-3</v>
      </c>
      <c r="W35" s="25"/>
    </row>
    <row r="36" spans="1:23" x14ac:dyDescent="0.2">
      <c r="A36" t="s">
        <v>32</v>
      </c>
      <c r="B36" s="25">
        <v>95</v>
      </c>
      <c r="C36" s="25">
        <v>14</v>
      </c>
      <c r="D36" s="25">
        <v>100</v>
      </c>
      <c r="E36" s="28">
        <v>3.6</v>
      </c>
      <c r="F36" s="25">
        <v>12</v>
      </c>
      <c r="G36" s="25">
        <v>110</v>
      </c>
      <c r="I36" s="25">
        <v>100.8686442840233</v>
      </c>
      <c r="J36" s="25">
        <v>11.32069072963437</v>
      </c>
      <c r="K36" s="2"/>
      <c r="L36" s="22" t="s">
        <v>32</v>
      </c>
      <c r="M36" s="25">
        <f>AVERAGE(D36,G36)</f>
        <v>105</v>
      </c>
      <c r="N36" s="25">
        <f>AVERAGE(C36,F36)</f>
        <v>13</v>
      </c>
      <c r="O36" s="34">
        <f t="shared" si="4"/>
        <v>1.0409577797471306</v>
      </c>
      <c r="P36" s="35">
        <f t="shared" si="5"/>
        <v>1.1483398239976359</v>
      </c>
      <c r="R36" s="22" t="s">
        <v>32</v>
      </c>
      <c r="S36" s="25">
        <f t="shared" si="0"/>
        <v>1353.6000000000001</v>
      </c>
      <c r="T36" s="25">
        <f t="shared" si="1"/>
        <v>1.3536000000000001</v>
      </c>
      <c r="U36" s="25">
        <f t="shared" si="2"/>
        <v>0.13536000000000001</v>
      </c>
      <c r="V36" s="25">
        <f t="shared" si="3"/>
        <v>9.0240000000000015E-2</v>
      </c>
      <c r="W36" s="25"/>
    </row>
    <row r="37" spans="1:23" x14ac:dyDescent="0.2">
      <c r="A37" t="s">
        <v>33</v>
      </c>
      <c r="B37" s="25">
        <v>101</v>
      </c>
      <c r="C37" s="27">
        <v>7.4999999999999997E-2</v>
      </c>
      <c r="D37" s="27">
        <v>7.4999999999999997E-2</v>
      </c>
      <c r="E37" s="26">
        <v>7.4999999999999997E-2</v>
      </c>
      <c r="F37" s="27">
        <v>7.4999999999999997E-2</v>
      </c>
      <c r="G37" s="27">
        <v>7.4999999999999997E-2</v>
      </c>
      <c r="I37" s="25"/>
      <c r="J37" s="25"/>
      <c r="K37" s="2"/>
      <c r="L37" s="22" t="s">
        <v>33</v>
      </c>
      <c r="M37" s="25">
        <f>AVERAGE(D37,G37)</f>
        <v>7.4999999999999997E-2</v>
      </c>
      <c r="N37" s="25">
        <f>AVERAGE(C37,F37)</f>
        <v>7.4999999999999997E-2</v>
      </c>
      <c r="O37" s="34"/>
      <c r="P37" s="35"/>
      <c r="R37" s="22" t="s">
        <v>33</v>
      </c>
      <c r="S37" s="25">
        <f t="shared" si="0"/>
        <v>28.2</v>
      </c>
      <c r="T37" s="25">
        <f t="shared" si="1"/>
        <v>2.8199999999999999E-2</v>
      </c>
      <c r="U37" s="25">
        <f t="shared" si="2"/>
        <v>2.82E-3</v>
      </c>
      <c r="V37" s="25">
        <f t="shared" si="3"/>
        <v>1.8799999999999999E-3</v>
      </c>
      <c r="W37" s="25"/>
    </row>
    <row r="38" spans="1:23" x14ac:dyDescent="0.2">
      <c r="A38" t="s">
        <v>34</v>
      </c>
      <c r="B38" s="25">
        <v>103</v>
      </c>
      <c r="C38" s="27">
        <v>1.2E-2</v>
      </c>
      <c r="D38" s="27">
        <v>1.2E-2</v>
      </c>
      <c r="E38" s="26">
        <v>1.2E-2</v>
      </c>
      <c r="F38" s="27">
        <v>1.2E-2</v>
      </c>
      <c r="G38" s="25">
        <v>1.9E-2</v>
      </c>
      <c r="I38" s="25"/>
      <c r="J38" s="25"/>
      <c r="K38" s="2"/>
      <c r="L38" s="22" t="s">
        <v>34</v>
      </c>
      <c r="M38" s="25">
        <f>AVERAGE(D38,G38)</f>
        <v>1.55E-2</v>
      </c>
      <c r="N38" s="25">
        <f>AVERAGE(C38,F38)</f>
        <v>1.2E-2</v>
      </c>
      <c r="O38" s="34"/>
      <c r="P38" s="35"/>
      <c r="R38" s="22" t="s">
        <v>34</v>
      </c>
      <c r="S38" s="25">
        <f t="shared" si="0"/>
        <v>4.5120000000000005</v>
      </c>
      <c r="T38" s="25">
        <f t="shared" si="1"/>
        <v>4.5120000000000004E-3</v>
      </c>
      <c r="U38" s="25">
        <f t="shared" si="2"/>
        <v>4.5120000000000002E-4</v>
      </c>
      <c r="V38" s="25">
        <f t="shared" si="3"/>
        <v>3.0080000000000005E-4</v>
      </c>
      <c r="W38" s="25"/>
    </row>
    <row r="39" spans="1:23" x14ac:dyDescent="0.2">
      <c r="A39" t="s">
        <v>35</v>
      </c>
      <c r="B39" s="25">
        <v>105</v>
      </c>
      <c r="C39" s="25">
        <v>5.0999999999999997E-2</v>
      </c>
      <c r="D39" s="25">
        <v>0.1</v>
      </c>
      <c r="E39" s="26">
        <v>5.0999999999999997E-2</v>
      </c>
      <c r="F39" s="27">
        <v>5.0999999999999997E-2</v>
      </c>
      <c r="G39" s="25">
        <v>0.23</v>
      </c>
      <c r="I39" s="25"/>
      <c r="J39" s="25"/>
      <c r="K39" s="2"/>
      <c r="L39" s="22" t="s">
        <v>35</v>
      </c>
      <c r="M39" s="25">
        <f>AVERAGE(D39,G39)</f>
        <v>0.16500000000000001</v>
      </c>
      <c r="N39" s="25">
        <f>AVERAGE(C39,F39)</f>
        <v>5.0999999999999997E-2</v>
      </c>
      <c r="O39" s="34"/>
      <c r="P39" s="35"/>
      <c r="R39" s="22" t="s">
        <v>35</v>
      </c>
      <c r="S39" s="25">
        <f t="shared" si="0"/>
        <v>19.175999999999998</v>
      </c>
      <c r="T39" s="25">
        <f t="shared" si="1"/>
        <v>1.9175999999999999E-2</v>
      </c>
      <c r="U39" s="25">
        <f t="shared" si="2"/>
        <v>1.9175999999999998E-3</v>
      </c>
      <c r="V39" s="25">
        <f t="shared" si="3"/>
        <v>1.2783999999999998E-3</v>
      </c>
      <c r="W39" s="25"/>
    </row>
    <row r="40" spans="1:23" x14ac:dyDescent="0.2">
      <c r="A40" t="s">
        <v>36</v>
      </c>
      <c r="B40" s="25">
        <v>107</v>
      </c>
      <c r="C40" s="25">
        <v>8.8999999999999996E-2</v>
      </c>
      <c r="D40" s="25">
        <v>110</v>
      </c>
      <c r="E40" s="28">
        <v>0.68</v>
      </c>
      <c r="F40" s="25">
        <v>0.08</v>
      </c>
      <c r="G40" s="25">
        <v>110</v>
      </c>
      <c r="I40" s="25">
        <v>100.54101583098624</v>
      </c>
      <c r="J40" s="25" t="s">
        <v>76</v>
      </c>
      <c r="K40" s="2"/>
      <c r="L40" s="22" t="s">
        <v>36</v>
      </c>
      <c r="M40" s="25">
        <f>AVERAGE(D40,G40)</f>
        <v>110</v>
      </c>
      <c r="N40" s="25">
        <f>AVERAGE(C40,F40)</f>
        <v>8.4499999999999992E-2</v>
      </c>
      <c r="O40" s="34">
        <f t="shared" si="4"/>
        <v>1.0940808494009522</v>
      </c>
      <c r="P40" s="35"/>
      <c r="R40" s="22" t="s">
        <v>36</v>
      </c>
      <c r="S40" s="25">
        <f t="shared" si="0"/>
        <v>255.68</v>
      </c>
      <c r="T40" s="25">
        <f t="shared" si="1"/>
        <v>0.25568000000000002</v>
      </c>
      <c r="U40" s="25">
        <f t="shared" si="2"/>
        <v>2.5568E-2</v>
      </c>
      <c r="V40" s="25">
        <f t="shared" si="3"/>
        <v>1.7045333333333336E-2</v>
      </c>
      <c r="W40" s="25"/>
    </row>
    <row r="41" spans="1:23" x14ac:dyDescent="0.2">
      <c r="A41" t="s">
        <v>37</v>
      </c>
      <c r="B41" s="25">
        <v>111</v>
      </c>
      <c r="C41" s="25">
        <v>0.64</v>
      </c>
      <c r="D41" s="25">
        <v>120</v>
      </c>
      <c r="E41" s="26">
        <v>0.28999999999999998</v>
      </c>
      <c r="F41" s="25">
        <v>0.88</v>
      </c>
      <c r="G41" s="25">
        <v>120</v>
      </c>
      <c r="I41" s="25">
        <v>101.55198632702432</v>
      </c>
      <c r="J41" s="25">
        <v>0.57830761836553712</v>
      </c>
      <c r="K41" s="2"/>
      <c r="L41" s="22" t="s">
        <v>37</v>
      </c>
      <c r="M41" s="25">
        <f>AVERAGE(D41,G41)</f>
        <v>120</v>
      </c>
      <c r="N41" s="25">
        <f>AVERAGE(C41,F41)</f>
        <v>0.76</v>
      </c>
      <c r="O41" s="34">
        <f t="shared" si="4"/>
        <v>1.181660786166882</v>
      </c>
      <c r="P41" s="35">
        <f t="shared" si="5"/>
        <v>1.3141794710365005</v>
      </c>
      <c r="R41" s="22" t="s">
        <v>37</v>
      </c>
      <c r="S41" s="25">
        <f t="shared" si="0"/>
        <v>109.03999999999999</v>
      </c>
      <c r="T41" s="25">
        <f t="shared" si="1"/>
        <v>0.10904</v>
      </c>
      <c r="U41" s="25">
        <f t="shared" si="2"/>
        <v>1.0904E-2</v>
      </c>
      <c r="V41" s="25">
        <f t="shared" si="3"/>
        <v>7.2693333333333334E-3</v>
      </c>
      <c r="W41" s="25"/>
    </row>
    <row r="42" spans="1:23" x14ac:dyDescent="0.2">
      <c r="A42" t="s">
        <v>38</v>
      </c>
      <c r="B42" s="25">
        <v>115</v>
      </c>
      <c r="C42" s="27">
        <v>3.4000000000000002E-2</v>
      </c>
      <c r="D42" s="25">
        <v>0.28000000000000003</v>
      </c>
      <c r="E42" s="26">
        <v>3.4000000000000002E-2</v>
      </c>
      <c r="F42" s="27">
        <v>3.4000000000000002E-2</v>
      </c>
      <c r="G42" s="25">
        <v>0.27</v>
      </c>
      <c r="I42" s="25"/>
      <c r="J42" s="25"/>
      <c r="K42" s="2"/>
      <c r="L42" s="22" t="s">
        <v>38</v>
      </c>
      <c r="M42" s="25">
        <f>AVERAGE(D42,G42)</f>
        <v>0.27500000000000002</v>
      </c>
      <c r="N42" s="25">
        <f>AVERAGE(C42,F42)</f>
        <v>3.4000000000000002E-2</v>
      </c>
      <c r="O42" s="34"/>
      <c r="P42" s="35"/>
      <c r="R42" s="22" t="s">
        <v>38</v>
      </c>
      <c r="S42" s="25">
        <f t="shared" si="0"/>
        <v>12.784000000000001</v>
      </c>
      <c r="T42" s="25">
        <f t="shared" si="1"/>
        <v>1.2784E-2</v>
      </c>
      <c r="U42" s="25">
        <f t="shared" si="2"/>
        <v>1.2784000000000001E-3</v>
      </c>
      <c r="V42" s="25">
        <f t="shared" si="3"/>
        <v>8.5226666666666671E-4</v>
      </c>
      <c r="W42" s="25"/>
    </row>
    <row r="43" spans="1:23" x14ac:dyDescent="0.2">
      <c r="A43" t="s">
        <v>39</v>
      </c>
      <c r="B43" s="25">
        <v>118</v>
      </c>
      <c r="C43" s="27">
        <v>0.18</v>
      </c>
      <c r="D43" s="25">
        <v>110</v>
      </c>
      <c r="E43" s="28">
        <v>10</v>
      </c>
      <c r="F43" s="27">
        <v>0.18</v>
      </c>
      <c r="G43" s="25">
        <v>110</v>
      </c>
      <c r="I43" s="25">
        <v>100.91910383594127</v>
      </c>
      <c r="J43" s="25" t="s">
        <v>76</v>
      </c>
      <c r="K43" s="2"/>
      <c r="L43" s="22" t="s">
        <v>39</v>
      </c>
      <c r="M43" s="25">
        <f>AVERAGE(D43,G43)</f>
        <v>110</v>
      </c>
      <c r="N43" s="25">
        <f>AVERAGE(C43,F43)</f>
        <v>0.18</v>
      </c>
      <c r="O43" s="34">
        <f t="shared" si="4"/>
        <v>1.0899819342314123</v>
      </c>
      <c r="P43" s="35"/>
      <c r="R43" s="22" t="s">
        <v>39</v>
      </c>
      <c r="S43" s="25">
        <f t="shared" si="0"/>
        <v>3760</v>
      </c>
      <c r="T43" s="25">
        <f t="shared" si="1"/>
        <v>3.76</v>
      </c>
      <c r="U43" s="25">
        <f t="shared" si="2"/>
        <v>0.376</v>
      </c>
      <c r="V43" s="25">
        <f t="shared" si="3"/>
        <v>0.25066666666666665</v>
      </c>
      <c r="W43" s="25"/>
    </row>
    <row r="44" spans="1:23" x14ac:dyDescent="0.2">
      <c r="A44" t="s">
        <v>40</v>
      </c>
      <c r="B44" s="25">
        <v>121</v>
      </c>
      <c r="C44" s="25">
        <v>6.4</v>
      </c>
      <c r="D44" s="25">
        <v>110</v>
      </c>
      <c r="E44" s="26">
        <v>0.21</v>
      </c>
      <c r="F44" s="25">
        <v>6.4</v>
      </c>
      <c r="G44" s="25">
        <v>110</v>
      </c>
      <c r="I44" s="25">
        <v>100.96956338785924</v>
      </c>
      <c r="J44" s="25">
        <v>5.444339123661976</v>
      </c>
      <c r="K44" s="2"/>
      <c r="L44" s="22" t="s">
        <v>40</v>
      </c>
      <c r="M44" s="25">
        <f>AVERAGE(D44,G44)</f>
        <v>110</v>
      </c>
      <c r="N44" s="25">
        <f>AVERAGE(C44,F44)</f>
        <v>6.4</v>
      </c>
      <c r="O44" s="34">
        <f t="shared" si="4"/>
        <v>1.0894372156236005</v>
      </c>
      <c r="P44" s="35">
        <f t="shared" si="5"/>
        <v>1.1755329443356253</v>
      </c>
      <c r="R44" s="22" t="s">
        <v>40</v>
      </c>
      <c r="S44" s="25">
        <f t="shared" si="0"/>
        <v>78.959999999999994</v>
      </c>
      <c r="T44" s="25">
        <f t="shared" si="1"/>
        <v>7.8959999999999989E-2</v>
      </c>
      <c r="U44" s="25">
        <f t="shared" si="2"/>
        <v>7.8959999999999985E-3</v>
      </c>
      <c r="V44" s="25">
        <f t="shared" si="3"/>
        <v>5.2639999999999996E-3</v>
      </c>
      <c r="W44" s="25"/>
    </row>
    <row r="45" spans="1:23" x14ac:dyDescent="0.2">
      <c r="A45" t="s">
        <v>41</v>
      </c>
      <c r="B45" s="25">
        <v>125</v>
      </c>
      <c r="C45" s="27">
        <v>4.3</v>
      </c>
      <c r="D45" s="27">
        <v>4.3</v>
      </c>
      <c r="E45" s="26">
        <v>4.3</v>
      </c>
      <c r="F45" s="27">
        <v>4.3</v>
      </c>
      <c r="G45" s="27">
        <v>4.3</v>
      </c>
      <c r="I45" s="25"/>
      <c r="J45" s="25"/>
      <c r="K45" s="2"/>
      <c r="L45" s="22" t="s">
        <v>41</v>
      </c>
      <c r="M45" s="25">
        <f>AVERAGE(D45,G45)</f>
        <v>4.3</v>
      </c>
      <c r="N45" s="25">
        <f>AVERAGE(C45,F45)</f>
        <v>4.3</v>
      </c>
      <c r="O45" s="34"/>
      <c r="P45" s="35"/>
      <c r="R45" s="22" t="s">
        <v>41</v>
      </c>
      <c r="S45" s="25">
        <f t="shared" si="0"/>
        <v>1616.8</v>
      </c>
      <c r="T45" s="25">
        <f t="shared" si="1"/>
        <v>1.6168</v>
      </c>
      <c r="U45" s="25">
        <f t="shared" si="2"/>
        <v>0.16167999999999999</v>
      </c>
      <c r="V45" s="25">
        <f t="shared" si="3"/>
        <v>0.10778666666666667</v>
      </c>
      <c r="W45" s="25"/>
    </row>
    <row r="46" spans="1:23" x14ac:dyDescent="0.2">
      <c r="A46" t="s">
        <v>42</v>
      </c>
      <c r="B46" s="25">
        <v>127</v>
      </c>
      <c r="C46" s="25">
        <v>1.8</v>
      </c>
      <c r="D46" s="25">
        <v>13</v>
      </c>
      <c r="E46" s="28">
        <v>0.73</v>
      </c>
      <c r="F46" s="25">
        <v>1.1000000000000001</v>
      </c>
      <c r="G46" s="25">
        <v>12</v>
      </c>
      <c r="I46" s="25"/>
      <c r="J46" s="25"/>
      <c r="K46" s="2"/>
      <c r="L46" s="22" t="s">
        <v>42</v>
      </c>
      <c r="M46" s="25">
        <f>AVERAGE(D46,G46)</f>
        <v>12.5</v>
      </c>
      <c r="N46" s="25">
        <f>AVERAGE(C46,F46)</f>
        <v>1.4500000000000002</v>
      </c>
      <c r="O46" s="34"/>
      <c r="P46" s="35"/>
      <c r="R46" s="22" t="s">
        <v>42</v>
      </c>
      <c r="S46" s="25">
        <f t="shared" si="0"/>
        <v>274.48</v>
      </c>
      <c r="T46" s="25">
        <f t="shared" si="1"/>
        <v>0.27448</v>
      </c>
      <c r="U46" s="25">
        <f t="shared" si="2"/>
        <v>2.7448E-2</v>
      </c>
      <c r="V46" s="25">
        <f t="shared" si="3"/>
        <v>1.8298666666666668E-2</v>
      </c>
      <c r="W46" s="25"/>
    </row>
    <row r="47" spans="1:23" x14ac:dyDescent="0.2">
      <c r="A47" t="s">
        <v>43</v>
      </c>
      <c r="B47" s="25">
        <v>133</v>
      </c>
      <c r="C47" s="27">
        <v>0.12</v>
      </c>
      <c r="D47" s="25">
        <v>120</v>
      </c>
      <c r="E47" s="26">
        <v>0.12</v>
      </c>
      <c r="F47" s="27">
        <v>0.12</v>
      </c>
      <c r="G47" s="25">
        <v>120</v>
      </c>
      <c r="I47" s="25">
        <v>101.34979222781671</v>
      </c>
      <c r="J47" s="25" t="s">
        <v>76</v>
      </c>
      <c r="K47" s="2"/>
      <c r="L47" s="22" t="s">
        <v>43</v>
      </c>
      <c r="M47" s="25">
        <f>AVERAGE(D47,G47)</f>
        <v>120</v>
      </c>
      <c r="N47" s="25">
        <f>AVERAGE(C47,F47)</f>
        <v>0.12</v>
      </c>
      <c r="O47" s="34">
        <f t="shared" si="4"/>
        <v>1.1840182141692099</v>
      </c>
      <c r="P47" s="35"/>
      <c r="R47" s="22" t="s">
        <v>43</v>
      </c>
      <c r="S47" s="25">
        <f t="shared" si="0"/>
        <v>45.12</v>
      </c>
      <c r="T47" s="25">
        <f t="shared" si="1"/>
        <v>4.512E-2</v>
      </c>
      <c r="U47" s="25">
        <f t="shared" si="2"/>
        <v>4.5120000000000004E-3</v>
      </c>
      <c r="V47" s="25">
        <f t="shared" si="3"/>
        <v>3.0079999999999998E-3</v>
      </c>
      <c r="W47" s="25"/>
    </row>
    <row r="48" spans="1:23" s="11" customFormat="1" x14ac:dyDescent="0.2">
      <c r="A48" s="11" t="s">
        <v>44</v>
      </c>
      <c r="B48" s="31">
        <v>137</v>
      </c>
      <c r="C48" s="31">
        <v>63</v>
      </c>
      <c r="D48" s="31">
        <v>120</v>
      </c>
      <c r="E48" s="32">
        <v>3.6</v>
      </c>
      <c r="F48" s="31">
        <v>57</v>
      </c>
      <c r="G48" s="31">
        <v>110</v>
      </c>
      <c r="I48" s="31">
        <v>101.75418042623194</v>
      </c>
      <c r="J48" s="31">
        <v>50.879288257558812</v>
      </c>
      <c r="K48" s="12"/>
      <c r="L48" s="24" t="s">
        <v>44</v>
      </c>
      <c r="M48" s="31">
        <f>AVERAGE(D48,G48)</f>
        <v>115</v>
      </c>
      <c r="N48" s="31">
        <f>AVERAGE(C48,F48)</f>
        <v>60</v>
      </c>
      <c r="O48" s="34">
        <f t="shared" si="4"/>
        <v>1.1301746966884647</v>
      </c>
      <c r="P48" s="35">
        <f t="shared" si="5"/>
        <v>1.1792617792975157</v>
      </c>
      <c r="R48" s="24" t="s">
        <v>44</v>
      </c>
      <c r="S48" s="25">
        <f t="shared" si="0"/>
        <v>1353.6000000000001</v>
      </c>
      <c r="T48" s="25">
        <f t="shared" si="1"/>
        <v>1.3536000000000001</v>
      </c>
      <c r="U48" s="25">
        <f t="shared" si="2"/>
        <v>0.13536000000000001</v>
      </c>
      <c r="V48" s="25">
        <f t="shared" si="3"/>
        <v>9.0240000000000015E-2</v>
      </c>
      <c r="W48" s="31"/>
    </row>
    <row r="49" spans="1:23" x14ac:dyDescent="0.2">
      <c r="A49" t="s">
        <v>45</v>
      </c>
      <c r="B49" s="25">
        <v>139</v>
      </c>
      <c r="C49" s="27">
        <v>4.5999999999999999E-2</v>
      </c>
      <c r="D49" s="27">
        <v>4.5999999999999999E-2</v>
      </c>
      <c r="E49" s="28">
        <v>4.5999999999999999E-2</v>
      </c>
      <c r="F49" s="27">
        <v>4.5999999999999999E-2</v>
      </c>
      <c r="G49" s="27">
        <v>4.5999999999999999E-2</v>
      </c>
      <c r="I49" s="25"/>
      <c r="J49" s="25"/>
      <c r="K49" s="2"/>
      <c r="L49" s="22" t="s">
        <v>45</v>
      </c>
      <c r="M49" s="25">
        <f>AVERAGE(D49,G49)</f>
        <v>4.5999999999999999E-2</v>
      </c>
      <c r="N49" s="25">
        <f>AVERAGE(C49,F49)</f>
        <v>4.5999999999999999E-2</v>
      </c>
      <c r="O49" s="34"/>
      <c r="P49" s="35"/>
      <c r="R49" s="22" t="s">
        <v>45</v>
      </c>
      <c r="S49" s="25">
        <f t="shared" si="0"/>
        <v>17.295999999999999</v>
      </c>
      <c r="T49" s="25">
        <f t="shared" si="1"/>
        <v>1.7295999999999999E-2</v>
      </c>
      <c r="U49" s="25">
        <f t="shared" si="2"/>
        <v>1.7296E-3</v>
      </c>
      <c r="V49" s="25">
        <f t="shared" si="3"/>
        <v>1.1530666666666666E-3</v>
      </c>
      <c r="W49" s="25"/>
    </row>
    <row r="50" spans="1:23" x14ac:dyDescent="0.2">
      <c r="A50" t="s">
        <v>46</v>
      </c>
      <c r="B50" s="25">
        <v>140</v>
      </c>
      <c r="C50" s="27">
        <v>0.04</v>
      </c>
      <c r="D50" s="27">
        <v>0.04</v>
      </c>
      <c r="E50" s="28">
        <v>0.18</v>
      </c>
      <c r="F50" s="27">
        <v>0.04</v>
      </c>
      <c r="G50" s="27">
        <v>0.04</v>
      </c>
      <c r="I50" s="25"/>
      <c r="J50" s="25"/>
      <c r="K50" s="2"/>
      <c r="L50" s="22" t="s">
        <v>46</v>
      </c>
      <c r="M50" s="25">
        <f>AVERAGE(D50,G50)</f>
        <v>0.04</v>
      </c>
      <c r="N50" s="25">
        <f>AVERAGE(C50,F50)</f>
        <v>0.04</v>
      </c>
      <c r="O50" s="34"/>
      <c r="P50" s="35"/>
      <c r="R50" s="22" t="s">
        <v>46</v>
      </c>
      <c r="S50" s="25">
        <f t="shared" si="0"/>
        <v>67.679999999999993</v>
      </c>
      <c r="T50" s="25">
        <f t="shared" si="1"/>
        <v>6.767999999999999E-2</v>
      </c>
      <c r="U50" s="25">
        <f t="shared" si="2"/>
        <v>6.7679999999999988E-3</v>
      </c>
      <c r="V50" s="25">
        <f t="shared" si="3"/>
        <v>4.5119999999999995E-3</v>
      </c>
      <c r="W50" s="25"/>
    </row>
    <row r="51" spans="1:23" x14ac:dyDescent="0.2">
      <c r="A51" t="s">
        <v>47</v>
      </c>
      <c r="B51" s="25">
        <v>141</v>
      </c>
      <c r="C51" s="27">
        <v>2.8000000000000001E-2</v>
      </c>
      <c r="D51" s="27">
        <v>2.8000000000000001E-2</v>
      </c>
      <c r="E51" s="26">
        <v>2.8000000000000001E-2</v>
      </c>
      <c r="F51" s="27">
        <v>2.8000000000000001E-2</v>
      </c>
      <c r="G51" s="27">
        <v>2.8000000000000001E-2</v>
      </c>
      <c r="I51" s="25"/>
      <c r="J51" s="25"/>
      <c r="K51" s="2"/>
      <c r="L51" s="22" t="s">
        <v>47</v>
      </c>
      <c r="M51" s="25">
        <f>AVERAGE(D51,G51)</f>
        <v>2.8000000000000001E-2</v>
      </c>
      <c r="N51" s="25">
        <f>AVERAGE(C51,F51)</f>
        <v>2.8000000000000001E-2</v>
      </c>
      <c r="O51" s="34"/>
      <c r="P51" s="35"/>
      <c r="R51" s="22" t="s">
        <v>47</v>
      </c>
      <c r="S51" s="25">
        <f t="shared" si="0"/>
        <v>10.528</v>
      </c>
      <c r="T51" s="25">
        <f t="shared" si="1"/>
        <v>1.0528000000000001E-2</v>
      </c>
      <c r="U51" s="25">
        <f t="shared" si="2"/>
        <v>1.0528E-3</v>
      </c>
      <c r="V51" s="25">
        <f t="shared" si="3"/>
        <v>7.0186666666666674E-4</v>
      </c>
      <c r="W51" s="25"/>
    </row>
    <row r="52" spans="1:23" x14ac:dyDescent="0.2">
      <c r="A52" t="s">
        <v>48</v>
      </c>
      <c r="B52" s="25">
        <v>146</v>
      </c>
      <c r="C52" s="27">
        <v>0.14000000000000001</v>
      </c>
      <c r="D52" s="27">
        <v>0.14000000000000001</v>
      </c>
      <c r="E52" s="26">
        <v>0.14000000000000001</v>
      </c>
      <c r="F52" s="27">
        <v>0.14000000000000001</v>
      </c>
      <c r="G52" s="27">
        <v>0.14000000000000001</v>
      </c>
      <c r="I52" s="25"/>
      <c r="J52" s="25"/>
      <c r="K52" s="2"/>
      <c r="L52" s="22" t="s">
        <v>48</v>
      </c>
      <c r="M52" s="25">
        <f>AVERAGE(D52,G52)</f>
        <v>0.14000000000000001</v>
      </c>
      <c r="N52" s="25">
        <f>AVERAGE(C52,F52)</f>
        <v>0.14000000000000001</v>
      </c>
      <c r="O52" s="34"/>
      <c r="P52" s="35"/>
      <c r="R52" s="22" t="s">
        <v>48</v>
      </c>
      <c r="S52" s="25">
        <f t="shared" si="0"/>
        <v>52.640000000000008</v>
      </c>
      <c r="T52" s="25">
        <f t="shared" si="1"/>
        <v>5.2640000000000006E-2</v>
      </c>
      <c r="U52" s="25">
        <f t="shared" si="2"/>
        <v>5.2640000000000004E-3</v>
      </c>
      <c r="V52" s="25">
        <f t="shared" si="3"/>
        <v>3.5093333333333339E-3</v>
      </c>
      <c r="W52" s="25"/>
    </row>
    <row r="53" spans="1:23" x14ac:dyDescent="0.2">
      <c r="A53" t="s">
        <v>49</v>
      </c>
      <c r="B53" s="25">
        <v>147</v>
      </c>
      <c r="C53" s="27">
        <v>0.13</v>
      </c>
      <c r="D53" s="27">
        <v>0.13</v>
      </c>
      <c r="E53" s="26">
        <v>0.13</v>
      </c>
      <c r="F53" s="27">
        <v>0.13</v>
      </c>
      <c r="G53" s="27">
        <v>0.13</v>
      </c>
      <c r="I53" s="25"/>
      <c r="J53" s="25"/>
      <c r="K53" s="2"/>
      <c r="L53" s="22" t="s">
        <v>49</v>
      </c>
      <c r="M53" s="25">
        <f>AVERAGE(D53,G53)</f>
        <v>0.13</v>
      </c>
      <c r="N53" s="25">
        <f>AVERAGE(C53,F53)</f>
        <v>0.13</v>
      </c>
      <c r="O53" s="34"/>
      <c r="P53" s="35"/>
      <c r="R53" s="22" t="s">
        <v>49</v>
      </c>
      <c r="S53" s="25">
        <f t="shared" si="0"/>
        <v>48.88</v>
      </c>
      <c r="T53" s="25">
        <f t="shared" si="1"/>
        <v>4.888E-2</v>
      </c>
      <c r="U53" s="25">
        <f t="shared" si="2"/>
        <v>4.888E-3</v>
      </c>
      <c r="V53" s="25">
        <f t="shared" si="3"/>
        <v>3.2586666666666667E-3</v>
      </c>
      <c r="W53" s="25"/>
    </row>
    <row r="54" spans="1:23" x14ac:dyDescent="0.2">
      <c r="A54" t="s">
        <v>50</v>
      </c>
      <c r="B54" s="25">
        <v>153</v>
      </c>
      <c r="C54" s="27">
        <v>3.5000000000000003E-2</v>
      </c>
      <c r="D54" s="25">
        <v>4.2000000000000003E-2</v>
      </c>
      <c r="E54" s="26">
        <v>3.5000000000000003E-2</v>
      </c>
      <c r="F54" s="27">
        <v>3.5000000000000003E-2</v>
      </c>
      <c r="G54" s="25">
        <v>5.7000000000000002E-2</v>
      </c>
      <c r="I54" s="25"/>
      <c r="J54" s="25"/>
      <c r="K54" s="2"/>
      <c r="L54" s="22" t="s">
        <v>50</v>
      </c>
      <c r="M54" s="25">
        <f>AVERAGE(D54,G54)</f>
        <v>4.9500000000000002E-2</v>
      </c>
      <c r="N54" s="25">
        <f>AVERAGE(C54,F54)</f>
        <v>3.5000000000000003E-2</v>
      </c>
      <c r="O54" s="34"/>
      <c r="P54" s="35"/>
      <c r="R54" s="22" t="s">
        <v>50</v>
      </c>
      <c r="S54" s="25">
        <f t="shared" si="0"/>
        <v>13.160000000000002</v>
      </c>
      <c r="T54" s="25">
        <f t="shared" si="1"/>
        <v>1.3160000000000002E-2</v>
      </c>
      <c r="U54" s="25">
        <f t="shared" si="2"/>
        <v>1.3160000000000001E-3</v>
      </c>
      <c r="V54" s="25">
        <f t="shared" si="3"/>
        <v>8.7733333333333348E-4</v>
      </c>
      <c r="W54" s="25"/>
    </row>
    <row r="55" spans="1:23" x14ac:dyDescent="0.2">
      <c r="A55" t="s">
        <v>51</v>
      </c>
      <c r="B55" s="25">
        <v>157</v>
      </c>
      <c r="C55" s="27">
        <v>0.1</v>
      </c>
      <c r="D55" s="27">
        <v>0.1</v>
      </c>
      <c r="E55" s="26">
        <v>0.1</v>
      </c>
      <c r="F55" s="27">
        <v>0.1</v>
      </c>
      <c r="G55" s="27">
        <v>0.1</v>
      </c>
      <c r="I55" s="25"/>
      <c r="J55" s="25"/>
      <c r="K55" s="2"/>
      <c r="L55" s="22" t="s">
        <v>51</v>
      </c>
      <c r="M55" s="25">
        <f>AVERAGE(D55,G55)</f>
        <v>0.1</v>
      </c>
      <c r="N55" s="25">
        <f>AVERAGE(C55,F55)</f>
        <v>0.1</v>
      </c>
      <c r="O55" s="34"/>
      <c r="P55" s="35"/>
      <c r="R55" s="22" t="s">
        <v>51</v>
      </c>
      <c r="S55" s="25">
        <f t="shared" si="0"/>
        <v>37.6</v>
      </c>
      <c r="T55" s="25">
        <f t="shared" si="1"/>
        <v>3.7600000000000001E-2</v>
      </c>
      <c r="U55" s="25">
        <f t="shared" si="2"/>
        <v>3.7600000000000003E-3</v>
      </c>
      <c r="V55" s="25">
        <f t="shared" si="3"/>
        <v>2.5066666666666666E-3</v>
      </c>
      <c r="W55" s="25"/>
    </row>
    <row r="56" spans="1:23" x14ac:dyDescent="0.2">
      <c r="A56" t="s">
        <v>52</v>
      </c>
      <c r="B56" s="25">
        <v>159</v>
      </c>
      <c r="C56" s="27">
        <v>1.6E-2</v>
      </c>
      <c r="D56" s="27">
        <v>1.6E-2</v>
      </c>
      <c r="E56" s="26">
        <v>1.6E-2</v>
      </c>
      <c r="F56" s="27">
        <v>1.6E-2</v>
      </c>
      <c r="G56" s="27">
        <v>1.6E-2</v>
      </c>
      <c r="I56" s="25"/>
      <c r="J56" s="25"/>
      <c r="K56" s="2"/>
      <c r="L56" s="22" t="s">
        <v>52</v>
      </c>
      <c r="M56" s="25">
        <f>AVERAGE(D56,G56)</f>
        <v>1.6E-2</v>
      </c>
      <c r="N56" s="25">
        <f>AVERAGE(C56,F56)</f>
        <v>1.6E-2</v>
      </c>
      <c r="O56" s="34"/>
      <c r="P56" s="35"/>
      <c r="R56" s="22" t="s">
        <v>52</v>
      </c>
      <c r="S56" s="25">
        <f t="shared" si="0"/>
        <v>6.016</v>
      </c>
      <c r="T56" s="25">
        <f t="shared" si="1"/>
        <v>6.0159999999999996E-3</v>
      </c>
      <c r="U56" s="25">
        <f t="shared" si="2"/>
        <v>6.0159999999999999E-4</v>
      </c>
      <c r="V56" s="25">
        <f t="shared" si="3"/>
        <v>4.0106666666666664E-4</v>
      </c>
      <c r="W56" s="25"/>
    </row>
    <row r="57" spans="1:23" x14ac:dyDescent="0.2">
      <c r="A57" t="s">
        <v>53</v>
      </c>
      <c r="B57" s="25">
        <v>163</v>
      </c>
      <c r="C57" s="27">
        <v>6.0999999999999999E-2</v>
      </c>
      <c r="D57" s="27">
        <v>6.0999999999999999E-2</v>
      </c>
      <c r="E57" s="26">
        <v>6.0999999999999999E-2</v>
      </c>
      <c r="F57" s="27">
        <v>6.0999999999999999E-2</v>
      </c>
      <c r="G57" s="27">
        <v>6.0999999999999999E-2</v>
      </c>
      <c r="I57" s="25"/>
      <c r="J57" s="25"/>
      <c r="K57" s="2"/>
      <c r="L57" s="22" t="s">
        <v>53</v>
      </c>
      <c r="M57" s="25">
        <f>AVERAGE(D57,G57)</f>
        <v>6.0999999999999999E-2</v>
      </c>
      <c r="N57" s="25">
        <f>AVERAGE(C57,F57)</f>
        <v>6.0999999999999999E-2</v>
      </c>
      <c r="O57" s="34"/>
      <c r="P57" s="35"/>
      <c r="R57" s="22" t="s">
        <v>53</v>
      </c>
      <c r="S57" s="25">
        <f t="shared" si="0"/>
        <v>22.936</v>
      </c>
      <c r="T57" s="25">
        <f t="shared" si="1"/>
        <v>2.2936000000000002E-2</v>
      </c>
      <c r="U57" s="25">
        <f t="shared" si="2"/>
        <v>2.2936000000000002E-3</v>
      </c>
      <c r="V57" s="25">
        <f t="shared" si="3"/>
        <v>1.5290666666666667E-3</v>
      </c>
      <c r="W57" s="25"/>
    </row>
    <row r="58" spans="1:23" x14ac:dyDescent="0.2">
      <c r="A58" t="s">
        <v>54</v>
      </c>
      <c r="B58" s="25">
        <v>165</v>
      </c>
      <c r="C58" s="27">
        <v>1.4E-2</v>
      </c>
      <c r="D58" s="27">
        <v>1.4E-2</v>
      </c>
      <c r="E58" s="26">
        <v>1.4E-2</v>
      </c>
      <c r="F58" s="27">
        <v>1.4E-2</v>
      </c>
      <c r="G58" s="27">
        <v>1.4E-2</v>
      </c>
      <c r="I58" s="25"/>
      <c r="J58" s="25"/>
      <c r="K58" s="2"/>
      <c r="L58" s="22" t="s">
        <v>54</v>
      </c>
      <c r="M58" s="25">
        <f>AVERAGE(D58,G58)</f>
        <v>1.4E-2</v>
      </c>
      <c r="N58" s="25">
        <f>AVERAGE(C58,F58)</f>
        <v>1.4E-2</v>
      </c>
      <c r="O58" s="34"/>
      <c r="P58" s="35"/>
      <c r="R58" s="22" t="s">
        <v>54</v>
      </c>
      <c r="S58" s="25">
        <f t="shared" si="0"/>
        <v>5.2640000000000002</v>
      </c>
      <c r="T58" s="25">
        <f t="shared" si="1"/>
        <v>5.2640000000000004E-3</v>
      </c>
      <c r="U58" s="25">
        <f t="shared" si="2"/>
        <v>5.264E-4</v>
      </c>
      <c r="V58" s="25">
        <f t="shared" si="3"/>
        <v>3.5093333333333337E-4</v>
      </c>
      <c r="W58" s="25"/>
    </row>
    <row r="59" spans="1:23" x14ac:dyDescent="0.2">
      <c r="A59" t="s">
        <v>55</v>
      </c>
      <c r="B59" s="25">
        <v>166</v>
      </c>
      <c r="C59" s="27">
        <v>4.1000000000000002E-2</v>
      </c>
      <c r="D59" s="27">
        <v>4.1000000000000002E-2</v>
      </c>
      <c r="E59" s="26">
        <v>4.1000000000000002E-2</v>
      </c>
      <c r="F59" s="27">
        <v>4.1000000000000002E-2</v>
      </c>
      <c r="G59" s="27">
        <v>4.1000000000000002E-2</v>
      </c>
      <c r="I59" s="25"/>
      <c r="J59" s="25"/>
      <c r="K59" s="2"/>
      <c r="L59" s="22" t="s">
        <v>55</v>
      </c>
      <c r="M59" s="25">
        <f>AVERAGE(D59,G59)</f>
        <v>4.1000000000000002E-2</v>
      </c>
      <c r="N59" s="25">
        <f>AVERAGE(C59,F59)</f>
        <v>4.1000000000000002E-2</v>
      </c>
      <c r="O59" s="34"/>
      <c r="P59" s="35"/>
      <c r="R59" s="22" t="s">
        <v>55</v>
      </c>
      <c r="S59" s="25">
        <f t="shared" si="0"/>
        <v>15.416</v>
      </c>
      <c r="T59" s="25">
        <f t="shared" si="1"/>
        <v>1.5416000000000001E-2</v>
      </c>
      <c r="U59" s="25">
        <f t="shared" si="2"/>
        <v>1.5416000000000002E-3</v>
      </c>
      <c r="V59" s="25">
        <f t="shared" si="3"/>
        <v>1.0277333333333335E-3</v>
      </c>
      <c r="W59" s="25"/>
    </row>
    <row r="60" spans="1:23" x14ac:dyDescent="0.2">
      <c r="A60" t="s">
        <v>56</v>
      </c>
      <c r="B60" s="25">
        <v>169</v>
      </c>
      <c r="C60" s="27">
        <v>1.2E-2</v>
      </c>
      <c r="D60" s="27">
        <v>1.2E-2</v>
      </c>
      <c r="E60" s="26">
        <v>1.2E-2</v>
      </c>
      <c r="F60" s="27">
        <v>1.2E-2</v>
      </c>
      <c r="G60" s="27">
        <v>1.2E-2</v>
      </c>
      <c r="I60" s="25"/>
      <c r="J60" s="25"/>
      <c r="K60" s="2"/>
      <c r="L60" s="22" t="s">
        <v>56</v>
      </c>
      <c r="M60" s="25">
        <f>AVERAGE(D60,G60)</f>
        <v>1.2E-2</v>
      </c>
      <c r="N60" s="25">
        <f>AVERAGE(C60,F60)</f>
        <v>1.2E-2</v>
      </c>
      <c r="O60" s="34"/>
      <c r="P60" s="35"/>
      <c r="R60" s="22" t="s">
        <v>56</v>
      </c>
      <c r="S60" s="25">
        <f t="shared" si="0"/>
        <v>4.5120000000000005</v>
      </c>
      <c r="T60" s="25">
        <f t="shared" si="1"/>
        <v>4.5120000000000004E-3</v>
      </c>
      <c r="U60" s="25">
        <f t="shared" si="2"/>
        <v>4.5120000000000002E-4</v>
      </c>
      <c r="V60" s="25">
        <f t="shared" si="3"/>
        <v>3.0080000000000005E-4</v>
      </c>
      <c r="W60" s="25"/>
    </row>
    <row r="61" spans="1:23" x14ac:dyDescent="0.2">
      <c r="A61" t="s">
        <v>57</v>
      </c>
      <c r="B61" s="25">
        <v>172</v>
      </c>
      <c r="C61" s="27">
        <v>5.5E-2</v>
      </c>
      <c r="D61" s="27">
        <v>5.5E-2</v>
      </c>
      <c r="E61" s="26">
        <v>5.5E-2</v>
      </c>
      <c r="F61" s="27">
        <v>5.5E-2</v>
      </c>
      <c r="G61" s="27">
        <v>5.5E-2</v>
      </c>
      <c r="I61" s="25"/>
      <c r="J61" s="25"/>
      <c r="K61" s="2"/>
      <c r="L61" s="22" t="s">
        <v>57</v>
      </c>
      <c r="M61" s="25">
        <f>AVERAGE(D61,G61)</f>
        <v>5.5E-2</v>
      </c>
      <c r="N61" s="25">
        <f>AVERAGE(C61,F61)</f>
        <v>5.5E-2</v>
      </c>
      <c r="O61" s="34"/>
      <c r="P61" s="35"/>
      <c r="R61" s="22" t="s">
        <v>57</v>
      </c>
      <c r="S61" s="25">
        <f t="shared" si="0"/>
        <v>20.68</v>
      </c>
      <c r="T61" s="25">
        <f t="shared" si="1"/>
        <v>2.068E-2</v>
      </c>
      <c r="U61" s="25">
        <f t="shared" si="2"/>
        <v>2.068E-3</v>
      </c>
      <c r="V61" s="25">
        <f t="shared" si="3"/>
        <v>1.3786666666666667E-3</v>
      </c>
      <c r="W61" s="25"/>
    </row>
    <row r="62" spans="1:23" x14ac:dyDescent="0.2">
      <c r="A62" t="s">
        <v>58</v>
      </c>
      <c r="B62" s="25">
        <v>175</v>
      </c>
      <c r="C62" s="27">
        <v>1.2E-2</v>
      </c>
      <c r="D62" s="27">
        <v>1.2E-2</v>
      </c>
      <c r="E62" s="26">
        <v>1.2E-2</v>
      </c>
      <c r="F62" s="27">
        <v>1.2E-2</v>
      </c>
      <c r="G62" s="27">
        <v>1.2E-2</v>
      </c>
      <c r="I62" s="25"/>
      <c r="J62" s="25"/>
      <c r="K62" s="2"/>
      <c r="L62" s="22" t="s">
        <v>58</v>
      </c>
      <c r="M62" s="25">
        <f>AVERAGE(D62,G62)</f>
        <v>1.2E-2</v>
      </c>
      <c r="N62" s="25">
        <f>AVERAGE(C62,F62)</f>
        <v>1.2E-2</v>
      </c>
      <c r="O62" s="34"/>
      <c r="P62" s="35"/>
      <c r="R62" s="22" t="s">
        <v>58</v>
      </c>
      <c r="S62" s="25">
        <f t="shared" si="0"/>
        <v>4.5120000000000005</v>
      </c>
      <c r="T62" s="25">
        <f t="shared" si="1"/>
        <v>4.5120000000000004E-3</v>
      </c>
      <c r="U62" s="25">
        <f t="shared" si="2"/>
        <v>4.5120000000000002E-4</v>
      </c>
      <c r="V62" s="25">
        <f t="shared" si="3"/>
        <v>3.0080000000000005E-4</v>
      </c>
      <c r="W62" s="25"/>
    </row>
    <row r="63" spans="1:23" x14ac:dyDescent="0.2">
      <c r="A63" t="s">
        <v>59</v>
      </c>
      <c r="B63" s="25">
        <v>178</v>
      </c>
      <c r="C63" s="27">
        <v>4.1000000000000002E-2</v>
      </c>
      <c r="D63" s="27">
        <v>4.1000000000000002E-2</v>
      </c>
      <c r="E63" s="26">
        <v>4.1000000000000002E-2</v>
      </c>
      <c r="F63" s="27">
        <v>4.1000000000000002E-2</v>
      </c>
      <c r="G63" s="27">
        <v>4.1000000000000002E-2</v>
      </c>
      <c r="I63" s="25"/>
      <c r="J63" s="25"/>
      <c r="K63" s="2"/>
      <c r="L63" s="22" t="s">
        <v>59</v>
      </c>
      <c r="M63" s="25">
        <f>AVERAGE(D63,G63)</f>
        <v>4.1000000000000002E-2</v>
      </c>
      <c r="N63" s="25">
        <f>AVERAGE(C63,F63)</f>
        <v>4.1000000000000002E-2</v>
      </c>
      <c r="O63" s="34"/>
      <c r="P63" s="35"/>
      <c r="R63" s="22" t="s">
        <v>59</v>
      </c>
      <c r="S63" s="25">
        <f t="shared" si="0"/>
        <v>15.416</v>
      </c>
      <c r="T63" s="25">
        <f t="shared" si="1"/>
        <v>1.5416000000000001E-2</v>
      </c>
      <c r="U63" s="25">
        <f t="shared" si="2"/>
        <v>1.5416000000000002E-3</v>
      </c>
      <c r="V63" s="25">
        <f t="shared" si="3"/>
        <v>1.0277333333333335E-3</v>
      </c>
      <c r="W63" s="25"/>
    </row>
    <row r="64" spans="1:23" x14ac:dyDescent="0.2">
      <c r="A64" t="s">
        <v>60</v>
      </c>
      <c r="B64" s="25">
        <v>181</v>
      </c>
      <c r="C64" s="27">
        <v>1.2E-2</v>
      </c>
      <c r="D64" s="27">
        <v>1.2E-2</v>
      </c>
      <c r="E64" s="26">
        <v>1.2E-2</v>
      </c>
      <c r="F64" s="27">
        <v>1.2E-2</v>
      </c>
      <c r="G64" s="27">
        <v>1.2E-2</v>
      </c>
      <c r="I64" s="25"/>
      <c r="J64" s="25"/>
      <c r="K64" s="2"/>
      <c r="L64" s="22" t="s">
        <v>60</v>
      </c>
      <c r="M64" s="25">
        <f>AVERAGE(D64,G64)</f>
        <v>1.2E-2</v>
      </c>
      <c r="N64" s="25">
        <f>AVERAGE(C64,F64)</f>
        <v>1.2E-2</v>
      </c>
      <c r="O64" s="34"/>
      <c r="P64" s="35"/>
      <c r="R64" s="22" t="s">
        <v>60</v>
      </c>
      <c r="S64" s="25">
        <f t="shared" si="0"/>
        <v>4.5120000000000005</v>
      </c>
      <c r="T64" s="25">
        <f t="shared" si="1"/>
        <v>4.5120000000000004E-3</v>
      </c>
      <c r="U64" s="25">
        <f t="shared" si="2"/>
        <v>4.5120000000000002E-4</v>
      </c>
      <c r="V64" s="25">
        <f t="shared" si="3"/>
        <v>3.0080000000000005E-4</v>
      </c>
      <c r="W64" s="25"/>
    </row>
    <row r="65" spans="1:23" x14ac:dyDescent="0.2">
      <c r="A65" t="s">
        <v>61</v>
      </c>
      <c r="B65" s="25">
        <v>182</v>
      </c>
      <c r="C65" s="27">
        <v>4.5999999999999999E-2</v>
      </c>
      <c r="D65" s="27">
        <v>4.5999999999999999E-2</v>
      </c>
      <c r="E65" s="28">
        <v>5.5E-2</v>
      </c>
      <c r="F65" s="27">
        <v>4.5999999999999999E-2</v>
      </c>
      <c r="G65" s="27">
        <v>4.5999999999999999E-2</v>
      </c>
      <c r="I65" s="25"/>
      <c r="J65" s="25"/>
      <c r="K65" s="2"/>
      <c r="L65" s="22" t="s">
        <v>61</v>
      </c>
      <c r="M65" s="25">
        <f>AVERAGE(D65,G65)</f>
        <v>4.5999999999999999E-2</v>
      </c>
      <c r="N65" s="25">
        <f>AVERAGE(C65,F65)</f>
        <v>4.5999999999999999E-2</v>
      </c>
      <c r="O65" s="34"/>
      <c r="P65" s="35"/>
      <c r="R65" s="22" t="s">
        <v>61</v>
      </c>
      <c r="S65" s="25">
        <f t="shared" si="0"/>
        <v>20.68</v>
      </c>
      <c r="T65" s="25">
        <f t="shared" si="1"/>
        <v>2.068E-2</v>
      </c>
      <c r="U65" s="25">
        <f t="shared" si="2"/>
        <v>2.068E-3</v>
      </c>
      <c r="V65" s="25">
        <f t="shared" si="3"/>
        <v>1.3786666666666667E-3</v>
      </c>
      <c r="W65" s="25"/>
    </row>
    <row r="66" spans="1:23" x14ac:dyDescent="0.2">
      <c r="A66" t="s">
        <v>62</v>
      </c>
      <c r="B66" s="25">
        <v>185</v>
      </c>
      <c r="C66" s="27">
        <v>3.1E-2</v>
      </c>
      <c r="D66" s="27">
        <v>3.1E-2</v>
      </c>
      <c r="E66" s="26">
        <v>3.1E-2</v>
      </c>
      <c r="F66" s="27">
        <v>3.1E-2</v>
      </c>
      <c r="G66" s="27">
        <v>3.1E-2</v>
      </c>
      <c r="I66" s="25"/>
      <c r="J66" s="25"/>
      <c r="K66" s="2"/>
      <c r="L66" s="22" t="s">
        <v>62</v>
      </c>
      <c r="M66" s="25">
        <f>AVERAGE(D66,G66)</f>
        <v>3.1E-2</v>
      </c>
      <c r="N66" s="25">
        <f>AVERAGE(C66,F66)</f>
        <v>3.1E-2</v>
      </c>
      <c r="O66" s="34"/>
      <c r="P66" s="35"/>
      <c r="R66" s="22" t="s">
        <v>62</v>
      </c>
      <c r="S66" s="25">
        <f t="shared" si="0"/>
        <v>11.656000000000001</v>
      </c>
      <c r="T66" s="25">
        <f t="shared" si="1"/>
        <v>1.1656000000000001E-2</v>
      </c>
      <c r="U66" s="25">
        <f t="shared" si="2"/>
        <v>1.1656000000000001E-3</v>
      </c>
      <c r="V66" s="25">
        <f t="shared" si="3"/>
        <v>7.7706666666666673E-4</v>
      </c>
      <c r="W66" s="25"/>
    </row>
    <row r="67" spans="1:23" x14ac:dyDescent="0.2">
      <c r="A67" t="s">
        <v>63</v>
      </c>
      <c r="B67" s="25">
        <v>189</v>
      </c>
      <c r="C67" s="27">
        <v>6.3E-2</v>
      </c>
      <c r="D67" s="27">
        <v>6.3E-2</v>
      </c>
      <c r="E67" s="26">
        <v>6.3E-2</v>
      </c>
      <c r="F67" s="27">
        <v>6.3E-2</v>
      </c>
      <c r="G67" s="27">
        <v>6.3E-2</v>
      </c>
      <c r="I67" s="25"/>
      <c r="J67" s="25"/>
      <c r="K67" s="2"/>
      <c r="L67" s="22" t="s">
        <v>63</v>
      </c>
      <c r="M67" s="25">
        <f>AVERAGE(D67,G67)</f>
        <v>6.3E-2</v>
      </c>
      <c r="N67" s="25">
        <f>AVERAGE(C67,F67)</f>
        <v>6.3E-2</v>
      </c>
      <c r="O67" s="34"/>
      <c r="P67" s="35"/>
      <c r="R67" s="22" t="s">
        <v>63</v>
      </c>
      <c r="S67" s="25">
        <f t="shared" si="0"/>
        <v>23.687999999999999</v>
      </c>
      <c r="T67" s="25">
        <f t="shared" si="1"/>
        <v>2.3687999999999997E-2</v>
      </c>
      <c r="U67" s="25">
        <f t="shared" si="2"/>
        <v>2.3687999999999999E-3</v>
      </c>
      <c r="V67" s="25">
        <f t="shared" si="3"/>
        <v>1.5791999999999998E-3</v>
      </c>
      <c r="W67" s="25"/>
    </row>
    <row r="68" spans="1:23" x14ac:dyDescent="0.2">
      <c r="A68" t="s">
        <v>64</v>
      </c>
      <c r="B68" s="25">
        <v>193</v>
      </c>
      <c r="C68" s="27">
        <v>2.1000000000000001E-2</v>
      </c>
      <c r="D68" s="27">
        <v>2.1000000000000001E-2</v>
      </c>
      <c r="E68" s="26">
        <v>2.1000000000000001E-2</v>
      </c>
      <c r="F68" s="27">
        <v>2.1000000000000001E-2</v>
      </c>
      <c r="G68" s="27">
        <v>2.1000000000000001E-2</v>
      </c>
      <c r="I68" s="25"/>
      <c r="J68" s="25"/>
      <c r="K68" s="2"/>
      <c r="L68" s="22" t="s">
        <v>64</v>
      </c>
      <c r="M68" s="25">
        <f>AVERAGE(D68,G68)</f>
        <v>2.1000000000000001E-2</v>
      </c>
      <c r="N68" s="25">
        <f>AVERAGE(C68,F68)</f>
        <v>2.1000000000000001E-2</v>
      </c>
      <c r="O68" s="34"/>
      <c r="P68" s="35"/>
      <c r="R68" s="22" t="s">
        <v>64</v>
      </c>
      <c r="S68" s="25">
        <f t="shared" si="0"/>
        <v>7.8960000000000008</v>
      </c>
      <c r="T68" s="25">
        <f t="shared" si="1"/>
        <v>7.8960000000000002E-3</v>
      </c>
      <c r="U68" s="25">
        <f t="shared" si="2"/>
        <v>7.896E-4</v>
      </c>
      <c r="V68" s="25">
        <f t="shared" si="3"/>
        <v>5.264E-4</v>
      </c>
      <c r="W68" s="25"/>
    </row>
    <row r="69" spans="1:23" x14ac:dyDescent="0.2">
      <c r="A69" t="s">
        <v>65</v>
      </c>
      <c r="B69" s="25">
        <v>195</v>
      </c>
      <c r="C69" s="27">
        <v>5.5E-2</v>
      </c>
      <c r="D69" s="27">
        <v>5.5E-2</v>
      </c>
      <c r="E69" s="26">
        <v>5.5E-2</v>
      </c>
      <c r="F69" s="27">
        <v>5.5E-2</v>
      </c>
      <c r="G69" s="27">
        <v>5.5E-2</v>
      </c>
      <c r="I69" s="25"/>
      <c r="J69" s="25"/>
      <c r="K69" s="2"/>
      <c r="L69" s="22" t="s">
        <v>65</v>
      </c>
      <c r="M69" s="25">
        <f>AVERAGE(D69,G69)</f>
        <v>5.5E-2</v>
      </c>
      <c r="N69" s="25">
        <f>AVERAGE(C69,F69)</f>
        <v>5.5E-2</v>
      </c>
      <c r="O69" s="34"/>
      <c r="P69" s="35"/>
      <c r="R69" s="22" t="s">
        <v>65</v>
      </c>
      <c r="S69" s="25">
        <f t="shared" si="0"/>
        <v>20.68</v>
      </c>
      <c r="T69" s="25">
        <f t="shared" si="1"/>
        <v>2.068E-2</v>
      </c>
      <c r="U69" s="25">
        <f t="shared" si="2"/>
        <v>2.068E-3</v>
      </c>
      <c r="V69" s="25">
        <f t="shared" si="3"/>
        <v>1.3786666666666667E-3</v>
      </c>
      <c r="W69" s="25"/>
    </row>
    <row r="70" spans="1:23" x14ac:dyDescent="0.2">
      <c r="A70" t="s">
        <v>66</v>
      </c>
      <c r="B70" s="25">
        <v>197</v>
      </c>
      <c r="C70" s="27">
        <v>3.4000000000000002E-2</v>
      </c>
      <c r="D70" s="27">
        <v>3.4000000000000002E-2</v>
      </c>
      <c r="E70" s="26">
        <v>3.4000000000000002E-2</v>
      </c>
      <c r="F70" s="27">
        <v>3.4000000000000002E-2</v>
      </c>
      <c r="G70" s="27">
        <v>3.4000000000000002E-2</v>
      </c>
      <c r="I70" s="25"/>
      <c r="J70" s="25"/>
      <c r="K70" s="2"/>
      <c r="L70" s="22" t="s">
        <v>66</v>
      </c>
      <c r="M70" s="25">
        <f>AVERAGE(D70,G70)</f>
        <v>3.4000000000000002E-2</v>
      </c>
      <c r="N70" s="25">
        <f>AVERAGE(C70,F70)</f>
        <v>3.4000000000000002E-2</v>
      </c>
      <c r="O70" s="34"/>
      <c r="P70" s="35"/>
      <c r="R70" s="22" t="s">
        <v>66</v>
      </c>
      <c r="S70" s="25">
        <f t="shared" ref="S70:S76" si="6">E70*376</f>
        <v>12.784000000000001</v>
      </c>
      <c r="T70" s="25">
        <f t="shared" ref="T70:T76" si="7">S70/1000</f>
        <v>1.2784E-2</v>
      </c>
      <c r="U70" s="25">
        <f t="shared" ref="U70:U76" si="8">T70/10</f>
        <v>1.2784000000000001E-3</v>
      </c>
      <c r="V70" s="25">
        <f t="shared" ref="V70:V76" si="9">T70/15</f>
        <v>8.5226666666666671E-4</v>
      </c>
      <c r="W70" s="25"/>
    </row>
    <row r="71" spans="1:23" x14ac:dyDescent="0.2">
      <c r="A71" t="s">
        <v>67</v>
      </c>
      <c r="B71" s="25">
        <v>202</v>
      </c>
      <c r="C71" s="25">
        <v>0.21</v>
      </c>
      <c r="D71" s="25">
        <v>0.24</v>
      </c>
      <c r="E71" s="28">
        <v>0.19</v>
      </c>
      <c r="F71" s="25">
        <v>0.14000000000000001</v>
      </c>
      <c r="G71" s="25">
        <v>0.31</v>
      </c>
      <c r="I71" s="25"/>
      <c r="J71" s="25"/>
      <c r="K71" s="2"/>
      <c r="L71" s="22" t="s">
        <v>67</v>
      </c>
      <c r="M71" s="25">
        <f>AVERAGE(D71,G71)</f>
        <v>0.27500000000000002</v>
      </c>
      <c r="N71" s="25">
        <f>AVERAGE(C71,F71)</f>
        <v>0.17499999999999999</v>
      </c>
      <c r="O71" s="34"/>
      <c r="P71" s="35"/>
      <c r="R71" s="22" t="s">
        <v>67</v>
      </c>
      <c r="S71" s="25">
        <f t="shared" si="6"/>
        <v>71.44</v>
      </c>
      <c r="T71" s="25">
        <f t="shared" si="7"/>
        <v>7.1440000000000003E-2</v>
      </c>
      <c r="U71" s="25">
        <f t="shared" si="8"/>
        <v>7.1440000000000002E-3</v>
      </c>
      <c r="V71" s="25">
        <f t="shared" si="9"/>
        <v>4.7626666666666668E-3</v>
      </c>
      <c r="W71" s="25"/>
    </row>
    <row r="72" spans="1:23" x14ac:dyDescent="0.2">
      <c r="A72" t="s">
        <v>68</v>
      </c>
      <c r="B72" s="25">
        <v>205</v>
      </c>
      <c r="C72" s="25">
        <v>0.76</v>
      </c>
      <c r="D72" s="25">
        <v>110</v>
      </c>
      <c r="E72" s="26">
        <v>1.4999999999999999E-2</v>
      </c>
      <c r="F72" s="25">
        <v>0.91</v>
      </c>
      <c r="G72" s="25">
        <v>110</v>
      </c>
      <c r="I72" s="25">
        <v>101.34979222781671</v>
      </c>
      <c r="J72" s="25">
        <v>0.67668864274622798</v>
      </c>
      <c r="K72" s="2"/>
      <c r="L72" s="22" t="s">
        <v>68</v>
      </c>
      <c r="M72" s="25">
        <f>AVERAGE(D72,G72)</f>
        <v>110</v>
      </c>
      <c r="N72" s="25">
        <f>AVERAGE(C72,F72)</f>
        <v>0.83499999999999996</v>
      </c>
      <c r="O72" s="34">
        <f t="shared" ref="O72:O76" si="10">M72/I72</f>
        <v>1.0853500296551091</v>
      </c>
      <c r="P72" s="35">
        <f t="shared" ref="P72:P74" si="11">N72/J72</f>
        <v>1.2339500728300858</v>
      </c>
      <c r="R72" s="22" t="s">
        <v>68</v>
      </c>
      <c r="S72" s="25">
        <f t="shared" si="6"/>
        <v>5.64</v>
      </c>
      <c r="T72" s="25">
        <f t="shared" si="7"/>
        <v>5.64E-3</v>
      </c>
      <c r="U72" s="25">
        <f t="shared" si="8"/>
        <v>5.6400000000000005E-4</v>
      </c>
      <c r="V72" s="25">
        <f t="shared" si="9"/>
        <v>3.7599999999999998E-4</v>
      </c>
      <c r="W72" s="25"/>
    </row>
    <row r="73" spans="1:23" s="11" customFormat="1" x14ac:dyDescent="0.2">
      <c r="A73" s="11" t="s">
        <v>69</v>
      </c>
      <c r="B73" s="31">
        <v>208</v>
      </c>
      <c r="C73" s="31">
        <v>2.2999999999999998</v>
      </c>
      <c r="D73" s="31">
        <v>110</v>
      </c>
      <c r="E73" s="32">
        <v>0.43</v>
      </c>
      <c r="F73" s="31">
        <v>2.2000000000000002</v>
      </c>
      <c r="G73" s="31">
        <v>110</v>
      </c>
      <c r="I73" s="31">
        <v>101.55198632702432</v>
      </c>
      <c r="J73" s="31">
        <v>1.8152379029443211</v>
      </c>
      <c r="K73" s="12"/>
      <c r="L73" s="24" t="s">
        <v>69</v>
      </c>
      <c r="M73" s="31">
        <f>AVERAGE(D73,G73)</f>
        <v>110</v>
      </c>
      <c r="N73" s="31">
        <f>AVERAGE(C73,F73)</f>
        <v>2.25</v>
      </c>
      <c r="O73" s="34">
        <f t="shared" si="10"/>
        <v>1.0831890539863083</v>
      </c>
      <c r="P73" s="35">
        <f t="shared" si="11"/>
        <v>1.2395069518714288</v>
      </c>
      <c r="R73" s="24" t="s">
        <v>69</v>
      </c>
      <c r="S73" s="25">
        <f t="shared" si="6"/>
        <v>161.68</v>
      </c>
      <c r="T73" s="25">
        <f t="shared" si="7"/>
        <v>0.16168000000000002</v>
      </c>
      <c r="U73" s="25">
        <f t="shared" si="8"/>
        <v>1.6168000000000002E-2</v>
      </c>
      <c r="V73" s="25">
        <f t="shared" si="9"/>
        <v>1.0778666666666667E-2</v>
      </c>
      <c r="W73" s="31"/>
    </row>
    <row r="74" spans="1:23" x14ac:dyDescent="0.2">
      <c r="A74" t="s">
        <v>70</v>
      </c>
      <c r="B74" s="25">
        <v>209</v>
      </c>
      <c r="C74" s="25">
        <v>1.3</v>
      </c>
      <c r="D74" s="25">
        <v>110</v>
      </c>
      <c r="E74" s="28">
        <v>3.4000000000000002E-2</v>
      </c>
      <c r="F74" s="25">
        <v>1.5</v>
      </c>
      <c r="G74" s="25">
        <v>110</v>
      </c>
      <c r="I74" s="25">
        <v>101.1475981286091</v>
      </c>
      <c r="J74" s="25">
        <v>1.239090346990336</v>
      </c>
      <c r="K74" s="2"/>
      <c r="L74" s="22" t="s">
        <v>70</v>
      </c>
      <c r="M74" s="25">
        <f>AVERAGE(D74,G74)</f>
        <v>110</v>
      </c>
      <c r="N74" s="25">
        <f>AVERAGE(C74,F74)</f>
        <v>1.4</v>
      </c>
      <c r="O74" s="34">
        <f t="shared" si="10"/>
        <v>1.0875196449067932</v>
      </c>
      <c r="P74" s="35">
        <f t="shared" si="11"/>
        <v>1.1298611141637107</v>
      </c>
      <c r="R74" s="22" t="s">
        <v>70</v>
      </c>
      <c r="S74" s="25">
        <f t="shared" si="6"/>
        <v>12.784000000000001</v>
      </c>
      <c r="T74" s="25">
        <f t="shared" si="7"/>
        <v>1.2784E-2</v>
      </c>
      <c r="U74" s="25">
        <f t="shared" si="8"/>
        <v>1.2784000000000001E-3</v>
      </c>
      <c r="V74" s="25">
        <f t="shared" si="9"/>
        <v>8.5226666666666671E-4</v>
      </c>
      <c r="W74" s="25"/>
    </row>
    <row r="75" spans="1:23" x14ac:dyDescent="0.2">
      <c r="A75" t="s">
        <v>71</v>
      </c>
      <c r="B75" s="25">
        <v>232</v>
      </c>
      <c r="C75" s="25">
        <v>1.2E-2</v>
      </c>
      <c r="D75" s="25">
        <v>110</v>
      </c>
      <c r="E75" s="28">
        <v>4.5999999999999999E-2</v>
      </c>
      <c r="F75" s="25">
        <v>1.4999999999999999E-2</v>
      </c>
      <c r="G75" s="25">
        <v>110</v>
      </c>
      <c r="I75" s="25">
        <v>100.33882173177864</v>
      </c>
      <c r="J75" s="25" t="s">
        <v>76</v>
      </c>
      <c r="K75" s="2"/>
      <c r="L75" s="22" t="s">
        <v>71</v>
      </c>
      <c r="M75" s="25">
        <f>AVERAGE(D75,G75)</f>
        <v>110</v>
      </c>
      <c r="N75" s="25">
        <f>AVERAGE(C75,F75)</f>
        <v>1.35E-2</v>
      </c>
      <c r="O75" s="34">
        <f t="shared" si="10"/>
        <v>1.0962855463266969</v>
      </c>
      <c r="P75" s="35"/>
      <c r="R75" s="22" t="s">
        <v>71</v>
      </c>
      <c r="S75" s="25">
        <f t="shared" si="6"/>
        <v>17.295999999999999</v>
      </c>
      <c r="T75" s="25">
        <f t="shared" si="7"/>
        <v>1.7295999999999999E-2</v>
      </c>
      <c r="U75" s="25">
        <f t="shared" si="8"/>
        <v>1.7296E-3</v>
      </c>
      <c r="V75" s="25">
        <f t="shared" si="9"/>
        <v>1.1530666666666666E-3</v>
      </c>
      <c r="W75" s="25"/>
    </row>
    <row r="76" spans="1:23" ht="16" thickBot="1" x14ac:dyDescent="0.25">
      <c r="A76" t="s">
        <v>72</v>
      </c>
      <c r="B76" s="25">
        <v>238</v>
      </c>
      <c r="C76" s="27">
        <v>0.01</v>
      </c>
      <c r="D76" s="25">
        <v>110</v>
      </c>
      <c r="E76" s="33">
        <v>0.01</v>
      </c>
      <c r="F76" s="27">
        <v>0.01</v>
      </c>
      <c r="G76" s="25">
        <v>110</v>
      </c>
      <c r="I76" s="25">
        <v>102.36076272385479</v>
      </c>
      <c r="J76" s="25" t="s">
        <v>76</v>
      </c>
      <c r="K76" s="2"/>
      <c r="L76" s="22" t="s">
        <v>72</v>
      </c>
      <c r="M76" s="25">
        <f>AVERAGE(D76,G76)</f>
        <v>110</v>
      </c>
      <c r="N76" s="25">
        <f>AVERAGE(C76,F76)</f>
        <v>0.01</v>
      </c>
      <c r="O76" s="38">
        <f t="shared" si="10"/>
        <v>1.0746305231893793</v>
      </c>
      <c r="P76" s="39"/>
      <c r="R76" s="22" t="s">
        <v>72</v>
      </c>
      <c r="S76" s="25">
        <f t="shared" si="6"/>
        <v>3.7600000000000002</v>
      </c>
      <c r="T76" s="25">
        <f t="shared" si="7"/>
        <v>3.7600000000000003E-3</v>
      </c>
      <c r="U76" s="25">
        <f t="shared" si="8"/>
        <v>3.7600000000000003E-4</v>
      </c>
      <c r="V76" s="25">
        <f t="shared" si="9"/>
        <v>2.5066666666666667E-4</v>
      </c>
      <c r="W76" s="25"/>
    </row>
    <row r="78" spans="1:23" x14ac:dyDescent="0.2">
      <c r="N78" s="21" t="s">
        <v>85</v>
      </c>
      <c r="O78" s="40">
        <f>AVERAGE(O10,O15,O21,O48,O73)</f>
        <v>1.1155279819057733</v>
      </c>
      <c r="P78" s="40">
        <f>AVERAGE(P10,P15,P21,P48,P73)</f>
        <v>1.2595464699076981</v>
      </c>
    </row>
    <row r="79" spans="1:23" x14ac:dyDescent="0.2">
      <c r="A79" s="1"/>
      <c r="B79" t="s">
        <v>75</v>
      </c>
      <c r="N79" s="21" t="s">
        <v>86</v>
      </c>
      <c r="O79" s="40">
        <f>MAX(O10,O15,O21,O48,O73)</f>
        <v>1.1779113121255822</v>
      </c>
      <c r="P79" s="40">
        <f>MAX(P10,P15,P21,P48,P73)</f>
        <v>1.7439881678994653</v>
      </c>
    </row>
    <row r="80" spans="1:23" x14ac:dyDescent="0.2">
      <c r="N80" s="21" t="s">
        <v>87</v>
      </c>
      <c r="O80" s="40">
        <f>MIN(O10,O15,O21,O48,O73)</f>
        <v>1.0187024930774955</v>
      </c>
      <c r="P80" s="40">
        <f>MIN(P10,P15,P21,P48,P73)</f>
        <v>0.72675062491060294</v>
      </c>
    </row>
  </sheetData>
  <mergeCells count="2">
    <mergeCell ref="O3:P3"/>
    <mergeCell ref="M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Miller</dc:creator>
  <cp:lastModifiedBy>Microsoft Office User</cp:lastModifiedBy>
  <dcterms:created xsi:type="dcterms:W3CDTF">2021-11-22T23:51:27Z</dcterms:created>
  <dcterms:modified xsi:type="dcterms:W3CDTF">2021-12-13T04:58:48Z</dcterms:modified>
</cp:coreProperties>
</file>