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nking/Desktop/"/>
    </mc:Choice>
  </mc:AlternateContent>
  <xr:revisionPtr revIDLastSave="0" documentId="13_ncr:1_{0FC02DE9-5B72-504D-A6FD-91C912D68642}" xr6:coauthVersionLast="47" xr6:coauthVersionMax="47" xr10:uidLastSave="{00000000-0000-0000-0000-000000000000}"/>
  <bookViews>
    <workbookView xWindow="0" yWindow="500" windowWidth="28800" windowHeight="15980" tabRatio="446" activeTab="1" xr2:uid="{4D1137DE-7DAD-41CE-8F2E-F3181504B78A}"/>
  </bookViews>
  <sheets>
    <sheet name="Various LA Recoveries" sheetId="1" r:id="rId1"/>
    <sheet name="Standard LA Data" sheetId="2" r:id="rId2"/>
    <sheet name="Unkown Data Plotted" sheetId="3" r:id="rId3"/>
    <sheet name="Graph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3" l="1"/>
  <c r="M23" i="3"/>
  <c r="W48" i="3" s="1"/>
  <c r="Q41" i="3"/>
  <c r="K43" i="3"/>
  <c r="E40" i="3"/>
  <c r="D23" i="3"/>
  <c r="E48" i="3" s="1"/>
  <c r="E23" i="3"/>
  <c r="G48" i="3" s="1"/>
  <c r="F23" i="3"/>
  <c r="I48" i="3" s="1"/>
  <c r="G23" i="3"/>
  <c r="K48" i="3" s="1"/>
  <c r="H23" i="3"/>
  <c r="M48" i="3" s="1"/>
  <c r="I23" i="3"/>
  <c r="O48" i="3" s="1"/>
  <c r="J23" i="3"/>
  <c r="Q48" i="3" s="1"/>
  <c r="K23" i="3"/>
  <c r="S48" i="3" s="1"/>
  <c r="L23" i="3"/>
  <c r="U48" i="3" s="1"/>
  <c r="N23" i="3"/>
  <c r="Y48" i="3" s="1"/>
  <c r="O23" i="3"/>
  <c r="AA48" i="3" s="1"/>
  <c r="P23" i="3"/>
  <c r="AC48" i="3" s="1"/>
  <c r="Q23" i="3"/>
  <c r="AE48" i="3" s="1"/>
  <c r="D24" i="3"/>
  <c r="E47" i="3" s="1"/>
  <c r="E24" i="3"/>
  <c r="G47" i="3" s="1"/>
  <c r="F24" i="3"/>
  <c r="I47" i="3" s="1"/>
  <c r="G24" i="3"/>
  <c r="K47" i="3" s="1"/>
  <c r="H24" i="3"/>
  <c r="M47" i="3" s="1"/>
  <c r="I24" i="3"/>
  <c r="O47" i="3" s="1"/>
  <c r="J24" i="3"/>
  <c r="Q47" i="3" s="1"/>
  <c r="K24" i="3"/>
  <c r="S47" i="3" s="1"/>
  <c r="L24" i="3"/>
  <c r="U47" i="3" s="1"/>
  <c r="M24" i="3"/>
  <c r="W47" i="3" s="1"/>
  <c r="N24" i="3"/>
  <c r="Y47" i="3" s="1"/>
  <c r="O24" i="3"/>
  <c r="AA47" i="3" s="1"/>
  <c r="P24" i="3"/>
  <c r="AC47" i="3" s="1"/>
  <c r="Q24" i="3"/>
  <c r="AE47" i="3" s="1"/>
  <c r="D25" i="3"/>
  <c r="E46" i="3" s="1"/>
  <c r="E25" i="3"/>
  <c r="G46" i="3" s="1"/>
  <c r="F25" i="3"/>
  <c r="I46" i="3" s="1"/>
  <c r="G25" i="3"/>
  <c r="K46" i="3" s="1"/>
  <c r="H25" i="3"/>
  <c r="M46" i="3" s="1"/>
  <c r="I25" i="3"/>
  <c r="O46" i="3" s="1"/>
  <c r="J25" i="3"/>
  <c r="Q46" i="3" s="1"/>
  <c r="K25" i="3"/>
  <c r="S46" i="3" s="1"/>
  <c r="L25" i="3"/>
  <c r="U46" i="3" s="1"/>
  <c r="M25" i="3"/>
  <c r="W46" i="3" s="1"/>
  <c r="N25" i="3"/>
  <c r="Y46" i="3" s="1"/>
  <c r="O25" i="3"/>
  <c r="AA46" i="3" s="1"/>
  <c r="P25" i="3"/>
  <c r="AC46" i="3" s="1"/>
  <c r="Q25" i="3"/>
  <c r="AE46" i="3" s="1"/>
  <c r="D26" i="3"/>
  <c r="E45" i="3" s="1"/>
  <c r="E26" i="3"/>
  <c r="G45" i="3" s="1"/>
  <c r="F26" i="3"/>
  <c r="I45" i="3" s="1"/>
  <c r="G26" i="3"/>
  <c r="K45" i="3" s="1"/>
  <c r="H26" i="3"/>
  <c r="M45" i="3" s="1"/>
  <c r="I26" i="3"/>
  <c r="O45" i="3" s="1"/>
  <c r="J26" i="3"/>
  <c r="Q45" i="3" s="1"/>
  <c r="K26" i="3"/>
  <c r="S45" i="3" s="1"/>
  <c r="L26" i="3"/>
  <c r="U45" i="3" s="1"/>
  <c r="M26" i="3"/>
  <c r="W45" i="3" s="1"/>
  <c r="N26" i="3"/>
  <c r="Y45" i="3" s="1"/>
  <c r="O26" i="3"/>
  <c r="AA45" i="3" s="1"/>
  <c r="P26" i="3"/>
  <c r="AC45" i="3" s="1"/>
  <c r="Q26" i="3"/>
  <c r="AE45" i="3" s="1"/>
  <c r="D27" i="3"/>
  <c r="E44" i="3" s="1"/>
  <c r="E27" i="3"/>
  <c r="G44" i="3" s="1"/>
  <c r="F27" i="3"/>
  <c r="I44" i="3" s="1"/>
  <c r="G27" i="3"/>
  <c r="K44" i="3" s="1"/>
  <c r="H27" i="3"/>
  <c r="M44" i="3" s="1"/>
  <c r="I27" i="3"/>
  <c r="O44" i="3" s="1"/>
  <c r="J27" i="3"/>
  <c r="Q44" i="3" s="1"/>
  <c r="K27" i="3"/>
  <c r="S44" i="3" s="1"/>
  <c r="L27" i="3"/>
  <c r="U44" i="3" s="1"/>
  <c r="M27" i="3"/>
  <c r="W44" i="3" s="1"/>
  <c r="N27" i="3"/>
  <c r="Y44" i="3" s="1"/>
  <c r="O27" i="3"/>
  <c r="AA44" i="3" s="1"/>
  <c r="P27" i="3"/>
  <c r="AC44" i="3" s="1"/>
  <c r="Q27" i="3"/>
  <c r="AE44" i="3" s="1"/>
  <c r="D28" i="3"/>
  <c r="E43" i="3" s="1"/>
  <c r="E28" i="3"/>
  <c r="G43" i="3" s="1"/>
  <c r="F28" i="3"/>
  <c r="I43" i="3" s="1"/>
  <c r="G28" i="3"/>
  <c r="H28" i="3"/>
  <c r="M43" i="3" s="1"/>
  <c r="I28" i="3"/>
  <c r="O43" i="3" s="1"/>
  <c r="J28" i="3"/>
  <c r="Q43" i="3" s="1"/>
  <c r="K28" i="3"/>
  <c r="S43" i="3" s="1"/>
  <c r="L28" i="3"/>
  <c r="U43" i="3" s="1"/>
  <c r="M28" i="3"/>
  <c r="W43" i="3" s="1"/>
  <c r="N28" i="3"/>
  <c r="Y43" i="3" s="1"/>
  <c r="O28" i="3"/>
  <c r="AA43" i="3" s="1"/>
  <c r="P28" i="3"/>
  <c r="AC43" i="3" s="1"/>
  <c r="Q28" i="3"/>
  <c r="AE43" i="3" s="1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D30" i="3"/>
  <c r="E42" i="3" s="1"/>
  <c r="E30" i="3"/>
  <c r="G42" i="3" s="1"/>
  <c r="F30" i="3"/>
  <c r="I42" i="3" s="1"/>
  <c r="G30" i="3"/>
  <c r="K42" i="3" s="1"/>
  <c r="H30" i="3"/>
  <c r="M42" i="3" s="1"/>
  <c r="I30" i="3"/>
  <c r="O42" i="3" s="1"/>
  <c r="J30" i="3"/>
  <c r="Q42" i="3" s="1"/>
  <c r="K30" i="3"/>
  <c r="S42" i="3" s="1"/>
  <c r="L30" i="3"/>
  <c r="U42" i="3" s="1"/>
  <c r="M30" i="3"/>
  <c r="W42" i="3" s="1"/>
  <c r="N30" i="3"/>
  <c r="Y42" i="3" s="1"/>
  <c r="O30" i="3"/>
  <c r="AA42" i="3" s="1"/>
  <c r="P30" i="3"/>
  <c r="AC42" i="3" s="1"/>
  <c r="Q30" i="3"/>
  <c r="AE42" i="3" s="1"/>
  <c r="D31" i="3"/>
  <c r="E41" i="3" s="1"/>
  <c r="E31" i="3"/>
  <c r="G41" i="3" s="1"/>
  <c r="F31" i="3"/>
  <c r="I41" i="3" s="1"/>
  <c r="G31" i="3"/>
  <c r="K41" i="3" s="1"/>
  <c r="H31" i="3"/>
  <c r="M41" i="3" s="1"/>
  <c r="I31" i="3"/>
  <c r="O41" i="3" s="1"/>
  <c r="J31" i="3"/>
  <c r="K31" i="3"/>
  <c r="S41" i="3" s="1"/>
  <c r="L31" i="3"/>
  <c r="U41" i="3" s="1"/>
  <c r="M31" i="3"/>
  <c r="W41" i="3" s="1"/>
  <c r="N31" i="3"/>
  <c r="Y41" i="3" s="1"/>
  <c r="O31" i="3"/>
  <c r="AA41" i="3" s="1"/>
  <c r="P31" i="3"/>
  <c r="AC41" i="3" s="1"/>
  <c r="Q31" i="3"/>
  <c r="AE41" i="3" s="1"/>
  <c r="D32" i="3"/>
  <c r="E32" i="3"/>
  <c r="G40" i="3" s="1"/>
  <c r="F32" i="3"/>
  <c r="I40" i="3" s="1"/>
  <c r="G32" i="3"/>
  <c r="K40" i="3" s="1"/>
  <c r="H32" i="3"/>
  <c r="M40" i="3" s="1"/>
  <c r="I32" i="3"/>
  <c r="O40" i="3" s="1"/>
  <c r="J32" i="3"/>
  <c r="Q40" i="3" s="1"/>
  <c r="K32" i="3"/>
  <c r="S40" i="3" s="1"/>
  <c r="L32" i="3"/>
  <c r="U40" i="3" s="1"/>
  <c r="M32" i="3"/>
  <c r="N32" i="3"/>
  <c r="Y40" i="3" s="1"/>
  <c r="O32" i="3"/>
  <c r="AA40" i="3" s="1"/>
  <c r="P32" i="3"/>
  <c r="AC40" i="3" s="1"/>
  <c r="Q32" i="3"/>
  <c r="AE40" i="3" s="1"/>
  <c r="C31" i="3"/>
  <c r="C41" i="3" s="1"/>
  <c r="C32" i="3"/>
  <c r="C40" i="3" s="1"/>
  <c r="C30" i="3"/>
  <c r="C42" i="3" s="1"/>
  <c r="C29" i="3"/>
  <c r="C26" i="3"/>
  <c r="C45" i="3" s="1"/>
  <c r="C28" i="3"/>
  <c r="C43" i="3" s="1"/>
  <c r="C27" i="3"/>
  <c r="C44" i="3" s="1"/>
  <c r="C25" i="3"/>
  <c r="C46" i="3" s="1"/>
  <c r="C24" i="3"/>
  <c r="C47" i="3" s="1"/>
  <c r="C23" i="3"/>
  <c r="C48" i="3" s="1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B28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B26" i="2"/>
  <c r="D11" i="2"/>
  <c r="D13" i="2" s="1"/>
  <c r="C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3" i="2"/>
  <c r="C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B11" i="2"/>
  <c r="S21" i="1"/>
  <c r="S20" i="1"/>
  <c r="N21" i="1"/>
  <c r="N20" i="1"/>
  <c r="I21" i="1"/>
  <c r="I20" i="1"/>
  <c r="D21" i="1"/>
  <c r="D20" i="1"/>
</calcChain>
</file>

<file path=xl/sharedStrings.xml><?xml version="1.0" encoding="utf-8"?>
<sst xmlns="http://schemas.openxmlformats.org/spreadsheetml/2006/main" count="402" uniqueCount="157">
  <si>
    <t>Valerian Root Web Calibration</t>
  </si>
  <si>
    <t>Analyte</t>
  </si>
  <si>
    <t>Average</t>
  </si>
  <si>
    <t>Reference Values</t>
  </si>
  <si>
    <t>Recoveries</t>
  </si>
  <si>
    <t>Li7_ppm_mean</t>
  </si>
  <si>
    <t>Na23_ppm_mean</t>
  </si>
  <si>
    <t>Mg25_ppm_mean</t>
  </si>
  <si>
    <t>Mg26_ppm_mean</t>
  </si>
  <si>
    <t>Al27_ppm_mean</t>
  </si>
  <si>
    <t>Ca44_ppm_mean</t>
  </si>
  <si>
    <t>Cr53_ppm_mean</t>
  </si>
  <si>
    <t>Mn55_ppm_mean</t>
  </si>
  <si>
    <t>Fe57_ppm_mean</t>
  </si>
  <si>
    <t>Ni60_ppm_mean</t>
  </si>
  <si>
    <t>Cu63_ppm_mean</t>
  </si>
  <si>
    <t>Zn68_ppm_mean</t>
  </si>
  <si>
    <t>Se82_ppm_mean</t>
  </si>
  <si>
    <t>NULL</t>
  </si>
  <si>
    <t>Sr88_ppm_mean</t>
  </si>
  <si>
    <t>Ba137_ppm_mean</t>
  </si>
  <si>
    <t>Ba138_ppm_mean</t>
  </si>
  <si>
    <t>Pb208_ppm_mean</t>
  </si>
  <si>
    <t>AVG</t>
  </si>
  <si>
    <t>STDEV</t>
  </si>
  <si>
    <t>Valerian Root Digest as Calibration</t>
  </si>
  <si>
    <t>Avg</t>
  </si>
  <si>
    <t xml:space="preserve">Recoveries </t>
  </si>
  <si>
    <t>Beech Wood Web Calibration</t>
  </si>
  <si>
    <t xml:space="preserve">Beech Wood Digest Calibration </t>
  </si>
  <si>
    <t>Val 2</t>
  </si>
  <si>
    <t>Val 3</t>
  </si>
  <si>
    <t>Val 4</t>
  </si>
  <si>
    <t>Val 5</t>
  </si>
  <si>
    <t>Val 6</t>
  </si>
  <si>
    <t>Val 7</t>
  </si>
  <si>
    <t>Val 8</t>
  </si>
  <si>
    <t>Val 9</t>
  </si>
  <si>
    <t>Na-23</t>
  </si>
  <si>
    <t>Li-7</t>
  </si>
  <si>
    <t>Mg-25</t>
  </si>
  <si>
    <t>Mg-26</t>
  </si>
  <si>
    <t>Al-27</t>
  </si>
  <si>
    <t>Ca-44</t>
  </si>
  <si>
    <t>Cr-53</t>
  </si>
  <si>
    <t>Mn-55</t>
  </si>
  <si>
    <t>Fe-57</t>
  </si>
  <si>
    <t>Ni-60</t>
  </si>
  <si>
    <t>Cu-63</t>
  </si>
  <si>
    <t>Zn-68</t>
  </si>
  <si>
    <t>Se-82</t>
  </si>
  <si>
    <t>Sr-88</t>
  </si>
  <si>
    <t>Ba-137</t>
  </si>
  <si>
    <t>Ba-138</t>
  </si>
  <si>
    <t>Pb-208</t>
  </si>
  <si>
    <t>Val 1</t>
  </si>
  <si>
    <t>Beech 1</t>
  </si>
  <si>
    <t>Beech 2</t>
  </si>
  <si>
    <t>Beech 3</t>
  </si>
  <si>
    <t>Beech 4</t>
  </si>
  <si>
    <t>Beech 5</t>
  </si>
  <si>
    <t>Beech 6</t>
  </si>
  <si>
    <t>Beech 7</t>
  </si>
  <si>
    <t>Beech 8</t>
  </si>
  <si>
    <t>Beech 9</t>
  </si>
  <si>
    <t>Reference</t>
  </si>
  <si>
    <t>A-A'</t>
  </si>
  <si>
    <t>B-B'</t>
  </si>
  <si>
    <t>C1-C1'</t>
  </si>
  <si>
    <t>C2-C2'</t>
  </si>
  <si>
    <t>D-D'</t>
  </si>
  <si>
    <t>E-E'</t>
  </si>
  <si>
    <t>F-F'</t>
  </si>
  <si>
    <t>G1-G1'</t>
  </si>
  <si>
    <t>G2-G2'</t>
  </si>
  <si>
    <t>H-H'</t>
  </si>
  <si>
    <t>I-I'</t>
  </si>
  <si>
    <t>J-J'</t>
  </si>
  <si>
    <t>BelowLOD</t>
  </si>
  <si>
    <t>Core Section</t>
  </si>
  <si>
    <t>Time Period</t>
  </si>
  <si>
    <t>1972-76</t>
  </si>
  <si>
    <t>1977-81</t>
  </si>
  <si>
    <t>1982-86</t>
  </si>
  <si>
    <t>1987-91</t>
  </si>
  <si>
    <t>1992-96</t>
  </si>
  <si>
    <t>1997-2001</t>
  </si>
  <si>
    <t>2006-02</t>
  </si>
  <si>
    <t>2007-11</t>
  </si>
  <si>
    <t>2012-16</t>
  </si>
  <si>
    <t>2017-21</t>
  </si>
  <si>
    <t>7Li</t>
  </si>
  <si>
    <t>23Na</t>
  </si>
  <si>
    <t xml:space="preserve">26Mg  </t>
  </si>
  <si>
    <t>27Al</t>
  </si>
  <si>
    <t>44Ca</t>
  </si>
  <si>
    <t>52Cr</t>
  </si>
  <si>
    <t>55Mn</t>
  </si>
  <si>
    <t>56Fe</t>
  </si>
  <si>
    <t>60Ni</t>
  </si>
  <si>
    <t>63Cu</t>
  </si>
  <si>
    <t>66Zn</t>
  </si>
  <si>
    <t>80Se</t>
  </si>
  <si>
    <t>88Sr</t>
  </si>
  <si>
    <t>138Ba</t>
  </si>
  <si>
    <t>208Pb</t>
  </si>
  <si>
    <t>Method blank</t>
  </si>
  <si>
    <t>B21 146</t>
  </si>
  <si>
    <t>Conc (ppm)</t>
  </si>
  <si>
    <t>2017-2021</t>
  </si>
  <si>
    <t>B21 134</t>
  </si>
  <si>
    <t>2012-2016</t>
  </si>
  <si>
    <t>B21 135</t>
  </si>
  <si>
    <t>2007-2011</t>
  </si>
  <si>
    <t>B21 136</t>
  </si>
  <si>
    <t>2002-2006</t>
  </si>
  <si>
    <t>B21 137</t>
  </si>
  <si>
    <t>B21 138</t>
  </si>
  <si>
    <t>1992-1996</t>
  </si>
  <si>
    <t>B21 139</t>
  </si>
  <si>
    <t>1987-1991</t>
  </si>
  <si>
    <t>B21 140</t>
  </si>
  <si>
    <t>1982-1986</t>
  </si>
  <si>
    <t>B21 141</t>
  </si>
  <si>
    <t>1977-1981</t>
  </si>
  <si>
    <t>B21 142</t>
  </si>
  <si>
    <t>1972-1976</t>
  </si>
  <si>
    <t>B21 143</t>
  </si>
  <si>
    <t>Results</t>
  </si>
  <si>
    <t>Beech Wood</t>
  </si>
  <si>
    <t>Val Root</t>
  </si>
  <si>
    <t>Cert values</t>
  </si>
  <si>
    <t>Li</t>
  </si>
  <si>
    <t>Mg</t>
  </si>
  <si>
    <t>Al</t>
  </si>
  <si>
    <t>Ca</t>
  </si>
  <si>
    <t>Cr</t>
  </si>
  <si>
    <t>Mn</t>
  </si>
  <si>
    <t>Fe</t>
  </si>
  <si>
    <t>Ni</t>
  </si>
  <si>
    <t>Cu</t>
  </si>
  <si>
    <t>Zn</t>
  </si>
  <si>
    <t>Se</t>
  </si>
  <si>
    <t>Sr</t>
  </si>
  <si>
    <t>Ba</t>
  </si>
  <si>
    <t>Pb</t>
  </si>
  <si>
    <t>Na</t>
  </si>
  <si>
    <t>Solution-Mode Data</t>
  </si>
  <si>
    <t>LA Data</t>
  </si>
  <si>
    <t>Solution</t>
  </si>
  <si>
    <t>Valerian Root</t>
  </si>
  <si>
    <t>LA</t>
  </si>
  <si>
    <t>Certified</t>
  </si>
  <si>
    <t>Samples</t>
  </si>
  <si>
    <t>Conc in ppm</t>
  </si>
  <si>
    <t>Black = Sol Mode</t>
  </si>
  <si>
    <t>Red=LA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</si>
</sst>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0"/>
    <numFmt numFmtId="166" formatCode="0.0000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/>
    <xf numFmtId="164" fontId="0" fillId="0" borderId="0" xfId="0" applyNumberFormat="1"/>
    <xf numFmtId="164" fontId="9" fillId="0" borderId="0" xfId="0" applyNumberFormat="1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0" fontId="4" fillId="0" borderId="0" xfId="0" applyFont="1"/>
    <xf numFmtId="164" fontId="0" fillId="0" borderId="0" xfId="0" applyNumberFormat="1" applyFont="1"/>
    <xf numFmtId="0" fontId="0" fillId="0" borderId="0" xfId="0" applyFont="1"/>
    <xf numFmtId="164" fontId="5" fillId="0" borderId="0" xfId="0" applyNumberFormat="1" applyFont="1"/>
    <xf numFmtId="0" fontId="5" fillId="0" borderId="0" xfId="0" applyFont="1"/>
    <xf numFmtId="0" fontId="11" fillId="0" borderId="0" xfId="0" applyFont="1"/>
    <xf numFmtId="164" fontId="11" fillId="0" borderId="0" xfId="0" applyNumberFormat="1" applyFont="1"/>
    <xf numFmtId="2" fontId="8" fillId="0" borderId="0" xfId="0" applyNumberFormat="1" applyFont="1"/>
    <xf numFmtId="0" fontId="7" fillId="0" borderId="0" xfId="0" applyFont="1" applyAlignment="1">
      <alignment wrapText="1"/>
    </xf>
    <xf numFmtId="165" fontId="0" fillId="0" borderId="0" xfId="0" applyNumberFormat="1"/>
    <xf numFmtId="165" fontId="9" fillId="0" borderId="0" xfId="0" applyNumberFormat="1" applyFont="1"/>
    <xf numFmtId="0" fontId="12" fillId="0" borderId="0" xfId="0" applyFont="1"/>
    <xf numFmtId="0" fontId="13" fillId="0" borderId="0" xfId="0" applyFont="1"/>
    <xf numFmtId="0" fontId="0" fillId="0" borderId="0" xfId="0" applyFill="1"/>
    <xf numFmtId="166" fontId="0" fillId="0" borderId="0" xfId="0" applyNumberFormat="1" applyFill="1"/>
    <xf numFmtId="0" fontId="1" fillId="0" borderId="0" xfId="0" applyFont="1"/>
    <xf numFmtId="166" fontId="1" fillId="0" borderId="0" xfId="0" applyNumberFormat="1" applyFont="1" applyFill="1"/>
    <xf numFmtId="0" fontId="0" fillId="2" borderId="0" xfId="0" applyFill="1"/>
    <xf numFmtId="0" fontId="14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6" fillId="0" borderId="0" xfId="0" applyFont="1"/>
    <xf numFmtId="0" fontId="17" fillId="3" borderId="1" xfId="0" applyFont="1" applyFill="1" applyBorder="1" applyAlignment="1">
      <alignment horizontal="center"/>
    </xf>
    <xf numFmtId="0" fontId="18" fillId="0" borderId="2" xfId="0" applyFont="1" applyBorder="1"/>
    <xf numFmtId="0" fontId="17" fillId="0" borderId="3" xfId="0" applyFont="1" applyBorder="1"/>
    <xf numFmtId="0" fontId="18" fillId="0" borderId="5" xfId="0" applyFont="1" applyBorder="1"/>
    <xf numFmtId="0" fontId="17" fillId="0" borderId="0" xfId="0" applyFont="1"/>
    <xf numFmtId="0" fontId="6" fillId="0" borderId="5" xfId="0" applyFont="1" applyBorder="1"/>
    <xf numFmtId="0" fontId="19" fillId="0" borderId="0" xfId="0" applyFont="1"/>
    <xf numFmtId="0" fontId="18" fillId="0" borderId="7" xfId="0" applyFont="1" applyBorder="1"/>
    <xf numFmtId="0" fontId="17" fillId="0" borderId="8" xfId="0" applyFont="1" applyBorder="1"/>
    <xf numFmtId="0" fontId="17" fillId="0" borderId="2" xfId="0" applyFont="1" applyBorder="1"/>
    <xf numFmtId="0" fontId="17" fillId="0" borderId="5" xfId="0" applyFont="1" applyBorder="1"/>
    <xf numFmtId="43" fontId="16" fillId="0" borderId="0" xfId="1" applyFont="1" applyFill="1" applyBorder="1"/>
    <xf numFmtId="43" fontId="16" fillId="0" borderId="6" xfId="1" applyFont="1" applyFill="1" applyBorder="1"/>
    <xf numFmtId="0" fontId="17" fillId="0" borderId="7" xfId="0" applyFont="1" applyBorder="1"/>
    <xf numFmtId="43" fontId="18" fillId="0" borderId="3" xfId="1" applyFont="1" applyBorder="1"/>
    <xf numFmtId="43" fontId="18" fillId="0" borderId="4" xfId="1" applyFont="1" applyBorder="1"/>
    <xf numFmtId="43" fontId="18" fillId="0" borderId="0" xfId="1" applyFont="1"/>
    <xf numFmtId="43" fontId="18" fillId="0" borderId="6" xfId="1" applyFont="1" applyBorder="1"/>
    <xf numFmtId="43" fontId="6" fillId="0" borderId="0" xfId="1" applyFont="1"/>
    <xf numFmtId="43" fontId="6" fillId="0" borderId="6" xfId="1" applyFont="1" applyBorder="1"/>
    <xf numFmtId="43" fontId="18" fillId="0" borderId="8" xfId="1" applyFont="1" applyBorder="1"/>
    <xf numFmtId="43" fontId="18" fillId="0" borderId="9" xfId="1" applyFont="1" applyBorder="1"/>
    <xf numFmtId="43" fontId="16" fillId="0" borderId="0" xfId="1" applyFont="1"/>
    <xf numFmtId="43" fontId="17" fillId="3" borderId="10" xfId="1" applyFont="1" applyFill="1" applyBorder="1" applyAlignment="1">
      <alignment horizontal="center"/>
    </xf>
    <xf numFmtId="43" fontId="17" fillId="3" borderId="11" xfId="1" applyFont="1" applyFill="1" applyBorder="1" applyAlignment="1">
      <alignment horizontal="center"/>
    </xf>
    <xf numFmtId="43" fontId="16" fillId="0" borderId="8" xfId="1" applyFont="1" applyBorder="1"/>
    <xf numFmtId="43" fontId="16" fillId="0" borderId="9" xfId="1" applyFont="1" applyBorder="1"/>
    <xf numFmtId="43" fontId="17" fillId="3" borderId="1" xfId="1" applyFont="1" applyFill="1" applyBorder="1" applyAlignment="1">
      <alignment horizontal="center"/>
    </xf>
    <xf numFmtId="43" fontId="17" fillId="3" borderId="12" xfId="1" applyFont="1" applyFill="1" applyBorder="1" applyAlignment="1">
      <alignment horizontal="center"/>
    </xf>
    <xf numFmtId="43" fontId="16" fillId="0" borderId="6" xfId="1" applyFont="1" applyBorder="1"/>
    <xf numFmtId="0" fontId="0" fillId="0" borderId="0" xfId="0" applyFill="1" applyBorder="1"/>
    <xf numFmtId="2" fontId="2" fillId="0" borderId="0" xfId="0" applyNumberFormat="1" applyFont="1" applyFill="1" applyBorder="1"/>
    <xf numFmtId="0" fontId="0" fillId="0" borderId="0" xfId="0" applyBorder="1"/>
    <xf numFmtId="0" fontId="17" fillId="0" borderId="0" xfId="0" applyFont="1" applyFill="1" applyBorder="1"/>
    <xf numFmtId="43" fontId="17" fillId="0" borderId="0" xfId="1" applyFont="1" applyFill="1" applyBorder="1" applyAlignment="1">
      <alignment horizontal="center"/>
    </xf>
    <xf numFmtId="2" fontId="2" fillId="0" borderId="0" xfId="0" applyNumberFormat="1" applyFont="1" applyBorder="1"/>
    <xf numFmtId="0" fontId="2" fillId="0" borderId="0" xfId="0" applyFont="1" applyBorder="1"/>
    <xf numFmtId="2" fontId="17" fillId="0" borderId="0" xfId="0" applyNumberFormat="1" applyFont="1" applyFill="1" applyBorder="1"/>
    <xf numFmtId="2" fontId="0" fillId="0" borderId="0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0" fontId="2" fillId="0" borderId="5" xfId="0" applyFont="1" applyBorder="1"/>
    <xf numFmtId="49" fontId="2" fillId="0" borderId="5" xfId="0" applyNumberFormat="1" applyFont="1" applyBorder="1"/>
    <xf numFmtId="49" fontId="2" fillId="0" borderId="0" xfId="0" applyNumberFormat="1" applyFont="1" applyBorder="1"/>
    <xf numFmtId="2" fontId="2" fillId="4" borderId="13" xfId="0" applyNumberFormat="1" applyFont="1" applyFill="1" applyBorder="1"/>
    <xf numFmtId="0" fontId="2" fillId="4" borderId="13" xfId="0" applyFont="1" applyFill="1" applyBorder="1"/>
    <xf numFmtId="0" fontId="0" fillId="0" borderId="1" xfId="0" applyBorder="1"/>
    <xf numFmtId="2" fontId="1" fillId="0" borderId="1" xfId="1" applyNumberFormat="1" applyFont="1" applyBorder="1"/>
    <xf numFmtId="2" fontId="18" fillId="0" borderId="1" xfId="1" applyNumberFormat="1" applyFont="1" applyBorder="1"/>
    <xf numFmtId="49" fontId="0" fillId="0" borderId="1" xfId="0" applyNumberFormat="1" applyBorder="1"/>
    <xf numFmtId="43" fontId="1" fillId="0" borderId="1" xfId="1" applyFont="1" applyFill="1" applyBorder="1"/>
    <xf numFmtId="43" fontId="16" fillId="0" borderId="1" xfId="1" applyFont="1" applyBorder="1"/>
    <xf numFmtId="43" fontId="1" fillId="0" borderId="1" xfId="1" applyFont="1" applyBorder="1"/>
    <xf numFmtId="43" fontId="16" fillId="0" borderId="1" xfId="1" applyFont="1" applyFill="1" applyBorder="1"/>
    <xf numFmtId="2" fontId="1" fillId="0" borderId="1" xfId="1" applyNumberFormat="1" applyFont="1" applyFill="1" applyBorder="1"/>
    <xf numFmtId="2" fontId="16" fillId="0" borderId="1" xfId="1" applyNumberFormat="1" applyFont="1" applyBorder="1"/>
    <xf numFmtId="2" fontId="9" fillId="0" borderId="1" xfId="0" applyNumberFormat="1" applyFont="1" applyBorder="1"/>
    <xf numFmtId="43" fontId="9" fillId="0" borderId="1" xfId="1" applyFont="1" applyBorder="1"/>
    <xf numFmtId="0" fontId="0" fillId="0" borderId="1" xfId="0" applyFill="1" applyBorder="1"/>
    <xf numFmtId="0" fontId="2" fillId="0" borderId="1" xfId="0" applyFont="1" applyFill="1" applyBorder="1"/>
    <xf numFmtId="49" fontId="0" fillId="0" borderId="1" xfId="0" applyNumberFormat="1" applyFill="1" applyBorder="1"/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'Standard LA Data'!$B$1:$R$1</c:f>
              <c:strCache>
                <c:ptCount val="17"/>
                <c:pt idx="0">
                  <c:v>Li-7</c:v>
                </c:pt>
                <c:pt idx="1">
                  <c:v>Na-23</c:v>
                </c:pt>
                <c:pt idx="2">
                  <c:v>Mg-25</c:v>
                </c:pt>
                <c:pt idx="3">
                  <c:v>Mg-26</c:v>
                </c:pt>
                <c:pt idx="4">
                  <c:v>Al-27</c:v>
                </c:pt>
                <c:pt idx="5">
                  <c:v>Ca-44</c:v>
                </c:pt>
                <c:pt idx="6">
                  <c:v>Cr-53</c:v>
                </c:pt>
                <c:pt idx="7">
                  <c:v>Mn-55</c:v>
                </c:pt>
                <c:pt idx="8">
                  <c:v>Fe-57</c:v>
                </c:pt>
                <c:pt idx="9">
                  <c:v>Ni-60</c:v>
                </c:pt>
                <c:pt idx="10">
                  <c:v>Cu-63</c:v>
                </c:pt>
                <c:pt idx="11">
                  <c:v>Zn-68</c:v>
                </c:pt>
                <c:pt idx="12">
                  <c:v>Se-82</c:v>
                </c:pt>
                <c:pt idx="13">
                  <c:v>Sr-88</c:v>
                </c:pt>
                <c:pt idx="14">
                  <c:v>Ba-137</c:v>
                </c:pt>
                <c:pt idx="15">
                  <c:v>Ba-138</c:v>
                </c:pt>
                <c:pt idx="16">
                  <c:v>Pb-208</c:v>
                </c:pt>
              </c:strCache>
            </c:strRef>
          </c:xVal>
          <c:yVal>
            <c:numRef>
              <c:f>'Standard LA Data'!$B$11:$R$11</c:f>
              <c:numCache>
                <c:formatCode>0.000000</c:formatCode>
                <c:ptCount val="17"/>
                <c:pt idx="0">
                  <c:v>4.7040771172678332E-2</c:v>
                </c:pt>
                <c:pt idx="1">
                  <c:v>1.0527573629868288</c:v>
                </c:pt>
                <c:pt idx="2">
                  <c:v>2218.3769082562262</c:v>
                </c:pt>
                <c:pt idx="4">
                  <c:v>2105.3245425790947</c:v>
                </c:pt>
                <c:pt idx="5">
                  <c:v>2940.0353526271001</c:v>
                </c:pt>
                <c:pt idx="6">
                  <c:v>0.87464937834435219</c:v>
                </c:pt>
                <c:pt idx="7">
                  <c:v>78.824632436914357</c:v>
                </c:pt>
                <c:pt idx="8">
                  <c:v>1851.8011518377473</c:v>
                </c:pt>
                <c:pt idx="9">
                  <c:v>1.6014868909017066</c:v>
                </c:pt>
                <c:pt idx="10">
                  <c:v>11.203119291306004</c:v>
                </c:pt>
                <c:pt idx="11">
                  <c:v>83.345314799149421</c:v>
                </c:pt>
                <c:pt idx="12">
                  <c:v>-3.1376011801676644E-2</c:v>
                </c:pt>
                <c:pt idx="13">
                  <c:v>20.526050773286777</c:v>
                </c:pt>
                <c:pt idx="14">
                  <c:v>15.715470534914422</c:v>
                </c:pt>
                <c:pt idx="15">
                  <c:v>15.805663010004887</c:v>
                </c:pt>
                <c:pt idx="16">
                  <c:v>3.1991694151104921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5-48C6-9EDD-F3C26790FD7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'Standard LA Data'!$B$1:$R$1</c:f>
              <c:strCache>
                <c:ptCount val="17"/>
                <c:pt idx="0">
                  <c:v>Li-7</c:v>
                </c:pt>
                <c:pt idx="1">
                  <c:v>Na-23</c:v>
                </c:pt>
                <c:pt idx="2">
                  <c:v>Mg-25</c:v>
                </c:pt>
                <c:pt idx="3">
                  <c:v>Mg-26</c:v>
                </c:pt>
                <c:pt idx="4">
                  <c:v>Al-27</c:v>
                </c:pt>
                <c:pt idx="5">
                  <c:v>Ca-44</c:v>
                </c:pt>
                <c:pt idx="6">
                  <c:v>Cr-53</c:v>
                </c:pt>
                <c:pt idx="7">
                  <c:v>Mn-55</c:v>
                </c:pt>
                <c:pt idx="8">
                  <c:v>Fe-57</c:v>
                </c:pt>
                <c:pt idx="9">
                  <c:v>Ni-60</c:v>
                </c:pt>
                <c:pt idx="10">
                  <c:v>Cu-63</c:v>
                </c:pt>
                <c:pt idx="11">
                  <c:v>Zn-68</c:v>
                </c:pt>
                <c:pt idx="12">
                  <c:v>Se-82</c:v>
                </c:pt>
                <c:pt idx="13">
                  <c:v>Sr-88</c:v>
                </c:pt>
                <c:pt idx="14">
                  <c:v>Ba-137</c:v>
                </c:pt>
                <c:pt idx="15">
                  <c:v>Ba-138</c:v>
                </c:pt>
                <c:pt idx="16">
                  <c:v>Pb-208</c:v>
                </c:pt>
              </c:strCache>
            </c:strRef>
          </c:xVal>
          <c:yVal>
            <c:numRef>
              <c:f>'Standard LA Data'!$B$12:$R$12</c:f>
              <c:numCache>
                <c:formatCode>General</c:formatCode>
                <c:ptCount val="17"/>
                <c:pt idx="0">
                  <c:v>0.40699999999999997</c:v>
                </c:pt>
                <c:pt idx="1">
                  <c:v>472</c:v>
                </c:pt>
                <c:pt idx="2">
                  <c:v>1840</c:v>
                </c:pt>
                <c:pt idx="3">
                  <c:v>1840</c:v>
                </c:pt>
                <c:pt idx="4">
                  <c:v>652</c:v>
                </c:pt>
                <c:pt idx="5">
                  <c:v>2230</c:v>
                </c:pt>
                <c:pt idx="6">
                  <c:v>2.52</c:v>
                </c:pt>
                <c:pt idx="7">
                  <c:v>69.2</c:v>
                </c:pt>
                <c:pt idx="8">
                  <c:v>2960</c:v>
                </c:pt>
                <c:pt idx="9">
                  <c:v>1.68</c:v>
                </c:pt>
                <c:pt idx="10">
                  <c:v>10.199999999999999</c:v>
                </c:pt>
                <c:pt idx="11">
                  <c:v>57.8</c:v>
                </c:pt>
                <c:pt idx="12">
                  <c:v>6.9900000000000004E-2</c:v>
                </c:pt>
                <c:pt idx="13">
                  <c:v>14.3</c:v>
                </c:pt>
                <c:pt idx="14">
                  <c:v>17.399999999999999</c:v>
                </c:pt>
                <c:pt idx="15">
                  <c:v>17.399999999999999</c:v>
                </c:pt>
                <c:pt idx="16">
                  <c:v>2.71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95-48C6-9EDD-F3C26790F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68815"/>
        <c:axId val="496069647"/>
      </c:scatterChart>
      <c:valAx>
        <c:axId val="496068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069647"/>
        <c:crosses val="autoZero"/>
        <c:crossBetween val="midCat"/>
      </c:valAx>
      <c:valAx>
        <c:axId val="49606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068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Plotted'!$Q$40:$Q$48</c:f>
              <c:numCache>
                <c:formatCode>0.00</c:formatCode>
                <c:ptCount val="9"/>
                <c:pt idx="0">
                  <c:v>16.816950362678799</c:v>
                </c:pt>
                <c:pt idx="1">
                  <c:v>44.147879414304001</c:v>
                </c:pt>
                <c:pt idx="2">
                  <c:v>20.526860262669299</c:v>
                </c:pt>
                <c:pt idx="3">
                  <c:v>16.973366076704099</c:v>
                </c:pt>
                <c:pt idx="4">
                  <c:v>23.469294182260001</c:v>
                </c:pt>
                <c:pt idx="5">
                  <c:v>30.312855025669101</c:v>
                </c:pt>
                <c:pt idx="6">
                  <c:v>40.969955311446355</c:v>
                </c:pt>
                <c:pt idx="7">
                  <c:v>39.921811011267501</c:v>
                </c:pt>
                <c:pt idx="8">
                  <c:v>64.329981121970306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4-6341-AF43-6E2E12AEAC7D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Plotted'!$R$40:$R$48</c:f>
              <c:numCache>
                <c:formatCode>0.00</c:formatCode>
                <c:ptCount val="9"/>
                <c:pt idx="0">
                  <c:v>331.97353275205819</c:v>
                </c:pt>
                <c:pt idx="1">
                  <c:v>81.33192684726454</c:v>
                </c:pt>
                <c:pt idx="2">
                  <c:v>64.133404067897885</c:v>
                </c:pt>
                <c:pt idx="3">
                  <c:v>55.207085858468659</c:v>
                </c:pt>
                <c:pt idx="4">
                  <c:v>39.821614816470607</c:v>
                </c:pt>
                <c:pt idx="5">
                  <c:v>135.87782116212492</c:v>
                </c:pt>
                <c:pt idx="6">
                  <c:v>67.356805238502162</c:v>
                </c:pt>
                <c:pt idx="7">
                  <c:v>112.35705482620376</c:v>
                </c:pt>
                <c:pt idx="8">
                  <c:v>120.98046882694197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4-6341-AF43-6E2E12AE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Plotted'!$S$40:$S$48</c:f>
              <c:numCache>
                <c:formatCode>0.00</c:formatCode>
                <c:ptCount val="9"/>
                <c:pt idx="0">
                  <c:v>0.15747410228664799</c:v>
                </c:pt>
                <c:pt idx="1">
                  <c:v>0.283907500490644</c:v>
                </c:pt>
                <c:pt idx="2">
                  <c:v>0.31711022209668299</c:v>
                </c:pt>
                <c:pt idx="3">
                  <c:v>0.196040227378634</c:v>
                </c:pt>
                <c:pt idx="4">
                  <c:v>9.9927001402103505E-2</c:v>
                </c:pt>
                <c:pt idx="5">
                  <c:v>0.18438274418317899</c:v>
                </c:pt>
                <c:pt idx="6">
                  <c:v>0.30360867563572502</c:v>
                </c:pt>
                <c:pt idx="7">
                  <c:v>0.37337138117392998</c:v>
                </c:pt>
                <c:pt idx="8">
                  <c:v>0.38794546385496098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A-9244-B0C7-922802AEAF79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Plotted'!$T$40:$T$48</c:f>
              <c:numCache>
                <c:formatCode>0.00</c:formatCode>
                <c:ptCount val="9"/>
                <c:pt idx="0">
                  <c:v>2.2874210626614646</c:v>
                </c:pt>
                <c:pt idx="1">
                  <c:v>0.86550725486630675</c:v>
                </c:pt>
                <c:pt idx="2">
                  <c:v>0.75425268373869658</c:v>
                </c:pt>
                <c:pt idx="3">
                  <c:v>0.5309799648349468</c:v>
                </c:pt>
                <c:pt idx="4">
                  <c:v>0.5279554650558127</c:v>
                </c:pt>
                <c:pt idx="5">
                  <c:v>0.80504003403227442</c:v>
                </c:pt>
                <c:pt idx="6">
                  <c:v>0.50012668335108701</c:v>
                </c:pt>
                <c:pt idx="7">
                  <c:v>1.2218165887751598</c:v>
                </c:pt>
                <c:pt idx="8">
                  <c:v>0.56981394388143114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A-9244-B0C7-922802AEA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Plotted'!$U$40:$U$48</c:f>
              <c:numCache>
                <c:formatCode>0.00</c:formatCode>
                <c:ptCount val="9"/>
                <c:pt idx="0">
                  <c:v>1.4083506418549701</c:v>
                </c:pt>
                <c:pt idx="1">
                  <c:v>1.2164880517136001</c:v>
                </c:pt>
                <c:pt idx="2">
                  <c:v>1.0754924783606701</c:v>
                </c:pt>
                <c:pt idx="3">
                  <c:v>0.93611934623051896</c:v>
                </c:pt>
                <c:pt idx="4">
                  <c:v>0.43957604513497001</c:v>
                </c:pt>
                <c:pt idx="5">
                  <c:v>0.47508677941643002</c:v>
                </c:pt>
                <c:pt idx="6">
                  <c:v>0.62868472386710694</c:v>
                </c:pt>
                <c:pt idx="7">
                  <c:v>1.10149092369982</c:v>
                </c:pt>
                <c:pt idx="8">
                  <c:v>0.96822318592082901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7-AE49-8CB8-BF0CB97F7F0A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Plotted'!$V$40:$V$48</c:f>
              <c:numCache>
                <c:formatCode>0.00</c:formatCode>
                <c:ptCount val="9"/>
                <c:pt idx="0">
                  <c:v>2.7336390618801509</c:v>
                </c:pt>
                <c:pt idx="1">
                  <c:v>1.7716804731562459</c:v>
                </c:pt>
                <c:pt idx="2">
                  <c:v>1.2522153728736758</c:v>
                </c:pt>
                <c:pt idx="3">
                  <c:v>1.1730670010662172</c:v>
                </c:pt>
                <c:pt idx="4">
                  <c:v>0.57395645427198005</c:v>
                </c:pt>
                <c:pt idx="5">
                  <c:v>1.4260834044773678</c:v>
                </c:pt>
                <c:pt idx="6">
                  <c:v>1.0544337573985418</c:v>
                </c:pt>
                <c:pt idx="7">
                  <c:v>1.7964990265256617</c:v>
                </c:pt>
                <c:pt idx="8">
                  <c:v>1.4814349682224082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7-AE49-8CB8-BF0CB97F7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Zn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Plotted'!$W$40:$W$48</c:f>
              <c:numCache>
                <c:formatCode>0.00</c:formatCode>
                <c:ptCount val="9"/>
                <c:pt idx="0">
                  <c:v>3.8503148708007</c:v>
                </c:pt>
                <c:pt idx="1">
                  <c:v>4.4576297315139302</c:v>
                </c:pt>
                <c:pt idx="2">
                  <c:v>4.5670177917982198</c:v>
                </c:pt>
                <c:pt idx="3">
                  <c:v>3.5383422886146398</c:v>
                </c:pt>
                <c:pt idx="4">
                  <c:v>0</c:v>
                </c:pt>
                <c:pt idx="5">
                  <c:v>0.74029923609423198</c:v>
                </c:pt>
                <c:pt idx="6">
                  <c:v>1.1748465113100601</c:v>
                </c:pt>
                <c:pt idx="7">
                  <c:v>1.25444187278212</c:v>
                </c:pt>
                <c:pt idx="8">
                  <c:v>1.32768388862333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95-3340-8482-7427EF87D590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Plotted'!$X$40:$X$48</c:f>
              <c:numCache>
                <c:formatCode>0.00</c:formatCode>
                <c:ptCount val="9"/>
                <c:pt idx="0">
                  <c:v>9.5319759833098097</c:v>
                </c:pt>
                <c:pt idx="1">
                  <c:v>6.8928808003056696</c:v>
                </c:pt>
                <c:pt idx="2">
                  <c:v>6.2452414559565526</c:v>
                </c:pt>
                <c:pt idx="3">
                  <c:v>5.5164539386927398</c:v>
                </c:pt>
                <c:pt idx="4">
                  <c:v>1.6453846841391591</c:v>
                </c:pt>
                <c:pt idx="5">
                  <c:v>3.3521482416001871</c:v>
                </c:pt>
                <c:pt idx="6">
                  <c:v>2.1431710757705233</c:v>
                </c:pt>
                <c:pt idx="7">
                  <c:v>3.7037619288421793</c:v>
                </c:pt>
                <c:pt idx="8">
                  <c:v>3.3875886036032297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5-3340-8482-7427EF87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Plotted'!$Y$40:$Y$48</c:f>
              <c:numCache>
                <c:formatCode>0.00</c:formatCode>
                <c:ptCount val="9"/>
                <c:pt idx="0">
                  <c:v>2.12190336465755E-2</c:v>
                </c:pt>
                <c:pt idx="1">
                  <c:v>8.3672890268043001E-3</c:v>
                </c:pt>
                <c:pt idx="2">
                  <c:v>-1.2789601062030399E-2</c:v>
                </c:pt>
                <c:pt idx="3">
                  <c:v>-3.3537489774538097E-2</c:v>
                </c:pt>
                <c:pt idx="4">
                  <c:v>-3.7784087883104701E-2</c:v>
                </c:pt>
                <c:pt idx="5">
                  <c:v>5.4477863671587301E-2</c:v>
                </c:pt>
                <c:pt idx="6">
                  <c:v>0.2496947193039335</c:v>
                </c:pt>
                <c:pt idx="7">
                  <c:v>0.102624861291451</c:v>
                </c:pt>
                <c:pt idx="8">
                  <c:v>2.6341100662103299E-2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CC-AB47-8521-4C183FA0A6A4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Plotted'!$Z$40:$Z$48</c:f>
              <c:numCache>
                <c:formatCode>0.00</c:formatCode>
                <c:ptCount val="9"/>
                <c:pt idx="0">
                  <c:v>0.26709786619898673</c:v>
                </c:pt>
                <c:pt idx="1">
                  <c:v>0.66360074646797262</c:v>
                </c:pt>
                <c:pt idx="2">
                  <c:v>1.2656145646067598</c:v>
                </c:pt>
                <c:pt idx="3">
                  <c:v>0.40595411917726765</c:v>
                </c:pt>
                <c:pt idx="4">
                  <c:v>0.60636832890931969</c:v>
                </c:pt>
                <c:pt idx="5">
                  <c:v>0.50610008654146244</c:v>
                </c:pt>
                <c:pt idx="6">
                  <c:v>0.27606351732924422</c:v>
                </c:pt>
                <c:pt idx="7">
                  <c:v>0.32982599315119576</c:v>
                </c:pt>
                <c:pt idx="8">
                  <c:v>0.74715261543178613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C-AB47-8521-4C183FA0A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Plotted'!$AA$40:$AA$48</c:f>
              <c:numCache>
                <c:formatCode>0.00</c:formatCode>
                <c:ptCount val="9"/>
                <c:pt idx="0">
                  <c:v>8.7946175834842499</c:v>
                </c:pt>
                <c:pt idx="1">
                  <c:v>9.2081819175370292</c:v>
                </c:pt>
                <c:pt idx="2">
                  <c:v>9.6717439711561095</c:v>
                </c:pt>
                <c:pt idx="3">
                  <c:v>9.0403016045578592</c:v>
                </c:pt>
                <c:pt idx="4">
                  <c:v>9.8780592198905399</c:v>
                </c:pt>
                <c:pt idx="5">
                  <c:v>8.8269175317033604</c:v>
                </c:pt>
                <c:pt idx="6">
                  <c:v>8.9565579722650206</c:v>
                </c:pt>
                <c:pt idx="7">
                  <c:v>8.7729888272458805</c:v>
                </c:pt>
                <c:pt idx="8">
                  <c:v>9.8169610143775508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D-9244-9A5B-9D86858E20DD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Plotted'!$AB$40:$AB$48</c:f>
              <c:numCache>
                <c:formatCode>0.00</c:formatCode>
                <c:ptCount val="9"/>
                <c:pt idx="0">
                  <c:v>10.342130648557923</c:v>
                </c:pt>
                <c:pt idx="1">
                  <c:v>7.4757596093777323</c:v>
                </c:pt>
                <c:pt idx="2">
                  <c:v>6.5765669242655402</c:v>
                </c:pt>
                <c:pt idx="3">
                  <c:v>7.3787737787273979</c:v>
                </c:pt>
                <c:pt idx="4">
                  <c:v>10.559109301116255</c:v>
                </c:pt>
                <c:pt idx="5">
                  <c:v>9.2216855147019512</c:v>
                </c:pt>
                <c:pt idx="6">
                  <c:v>8.7233634961429978</c:v>
                </c:pt>
                <c:pt idx="7">
                  <c:v>8.4059160531690598</c:v>
                </c:pt>
                <c:pt idx="8">
                  <c:v>7.5866811358440653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AD-9244-9A5B-9D86858E2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Plotted'!$AC$40:$AC$48</c:f>
              <c:numCache>
                <c:formatCode>0.00</c:formatCode>
                <c:ptCount val="9"/>
                <c:pt idx="0">
                  <c:v>1.8076419118778699</c:v>
                </c:pt>
                <c:pt idx="1">
                  <c:v>2.1219981777815899</c:v>
                </c:pt>
                <c:pt idx="2">
                  <c:v>2.43134206768655</c:v>
                </c:pt>
                <c:pt idx="3">
                  <c:v>2.81247743962229</c:v>
                </c:pt>
                <c:pt idx="4">
                  <c:v>3.2689841945034601</c:v>
                </c:pt>
                <c:pt idx="5">
                  <c:v>2.8377172189692401</c:v>
                </c:pt>
                <c:pt idx="6">
                  <c:v>2.6820835699015699</c:v>
                </c:pt>
                <c:pt idx="7">
                  <c:v>2.3132322511015202</c:v>
                </c:pt>
                <c:pt idx="8">
                  <c:v>2.4576676123710102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F-514E-BD78-719E11648DC0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Plotted'!$AD$40:$AD$48</c:f>
              <c:numCache>
                <c:formatCode>0.00</c:formatCode>
                <c:ptCount val="9"/>
                <c:pt idx="0">
                  <c:v>4.3393909257351968</c:v>
                </c:pt>
                <c:pt idx="1">
                  <c:v>2.2413723506991987</c:v>
                </c:pt>
                <c:pt idx="2">
                  <c:v>2.1243809438635122</c:v>
                </c:pt>
                <c:pt idx="3">
                  <c:v>2.5764927551915515</c:v>
                </c:pt>
                <c:pt idx="4">
                  <c:v>3.6360063332539454</c:v>
                </c:pt>
                <c:pt idx="5">
                  <c:v>3.4998700285181612</c:v>
                </c:pt>
                <c:pt idx="6">
                  <c:v>2.606429445925857</c:v>
                </c:pt>
                <c:pt idx="7">
                  <c:v>2.4641169080047929</c:v>
                </c:pt>
                <c:pt idx="8">
                  <c:v>2.2387483173182714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F-514E-BD78-719E11648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Pb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Plotted'!$AE$40:$AE$48</c:f>
              <c:numCache>
                <c:formatCode>0.00</c:formatCode>
                <c:ptCount val="9"/>
                <c:pt idx="0">
                  <c:v>8.5074964685458894E-3</c:v>
                </c:pt>
                <c:pt idx="1">
                  <c:v>2.5928005090650599E-2</c:v>
                </c:pt>
                <c:pt idx="2">
                  <c:v>4.8902973115114899E-2</c:v>
                </c:pt>
                <c:pt idx="3">
                  <c:v>8.0576609370608204E-2</c:v>
                </c:pt>
                <c:pt idx="4">
                  <c:v>6.5788585002918495E-2</c:v>
                </c:pt>
                <c:pt idx="5">
                  <c:v>7.1656847295887102E-2</c:v>
                </c:pt>
                <c:pt idx="6">
                  <c:v>9.443409863679969E-2</c:v>
                </c:pt>
                <c:pt idx="7">
                  <c:v>8.1117399240177801E-2</c:v>
                </c:pt>
                <c:pt idx="8">
                  <c:v>0.103582045004615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78-F94F-B697-C91956DF1EDF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Plotted'!$AF$40:$AF$48</c:f>
              <c:numCache>
                <c:formatCode>0.00</c:formatCode>
                <c:ptCount val="9"/>
                <c:pt idx="0">
                  <c:v>0.14538478641210251</c:v>
                </c:pt>
                <c:pt idx="1">
                  <c:v>0.11684686823723672</c:v>
                </c:pt>
                <c:pt idx="2">
                  <c:v>0.10275961950936119</c:v>
                </c:pt>
                <c:pt idx="3">
                  <c:v>0.13712119971012363</c:v>
                </c:pt>
                <c:pt idx="4">
                  <c:v>9.5399257077041652E-2</c:v>
                </c:pt>
                <c:pt idx="5">
                  <c:v>0.24094384949076703</c:v>
                </c:pt>
                <c:pt idx="6">
                  <c:v>0.10518690051762285</c:v>
                </c:pt>
                <c:pt idx="7">
                  <c:v>0.1249507557722874</c:v>
                </c:pt>
                <c:pt idx="8">
                  <c:v>0.12592535921012607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8-F94F-B697-C91956DF1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Valerian Root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Solution Mode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>
                  <a:alpha val="51961"/>
                </a:srgbClr>
              </a:solidFill>
              <a:ln w="9525">
                <a:noFill/>
              </a:ln>
              <a:effectLst/>
            </c:spPr>
          </c:marker>
          <c:cat>
            <c:strRef>
              <c:f>'Unkown Data Plotted'!$D$54:$R$54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Plotted'!$D$55:$R$55</c:f>
              <c:numCache>
                <c:formatCode>0.00</c:formatCode>
                <c:ptCount val="15"/>
                <c:pt idx="0">
                  <c:v>4.7040771172678332E-2</c:v>
                </c:pt>
                <c:pt idx="1">
                  <c:v>1.0527573629868288</c:v>
                </c:pt>
                <c:pt idx="2">
                  <c:v>2218.3769082562262</c:v>
                </c:pt>
                <c:pt idx="3">
                  <c:v>2105.3245425790947</c:v>
                </c:pt>
                <c:pt idx="4">
                  <c:v>2940.0353526271001</c:v>
                </c:pt>
                <c:pt idx="5">
                  <c:v>0.87464937834435219</c:v>
                </c:pt>
                <c:pt idx="6">
                  <c:v>78.824632436914357</c:v>
                </c:pt>
                <c:pt idx="7">
                  <c:v>1851.8011518377473</c:v>
                </c:pt>
                <c:pt idx="8">
                  <c:v>1.6014868909017066</c:v>
                </c:pt>
                <c:pt idx="9">
                  <c:v>11.203119291306004</c:v>
                </c:pt>
                <c:pt idx="10">
                  <c:v>83.345314799149421</c:v>
                </c:pt>
                <c:pt idx="11">
                  <c:v>-3.1376011801676644E-2</c:v>
                </c:pt>
                <c:pt idx="12">
                  <c:v>20.526050773286777</c:v>
                </c:pt>
                <c:pt idx="13">
                  <c:v>15.805663010004887</c:v>
                </c:pt>
                <c:pt idx="14">
                  <c:v>3.1991694151104921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3-4440-A36B-9DD2AB281EFC}"/>
            </c:ext>
          </c:extLst>
        </c:ser>
        <c:ser>
          <c:idx val="0"/>
          <c:order val="1"/>
          <c:tx>
            <c:v>Laser Ablation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>
                  <a:alpha val="48000"/>
                </a:srgbClr>
              </a:solidFill>
              <a:ln w="9525">
                <a:noFill/>
              </a:ln>
              <a:effectLst/>
            </c:spPr>
          </c:marker>
          <c:cat>
            <c:strRef>
              <c:f>'Unkown Data Plotted'!$D$54:$R$54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Plotted'!$D$56:$R$56</c:f>
              <c:numCache>
                <c:formatCode>0.00</c:formatCode>
                <c:ptCount val="15"/>
                <c:pt idx="0">
                  <c:v>2.1800000000000002</c:v>
                </c:pt>
                <c:pt idx="1">
                  <c:v>438.48371550953294</c:v>
                </c:pt>
                <c:pt idx="2">
                  <c:v>1762.1711393419782</c:v>
                </c:pt>
                <c:pt idx="3">
                  <c:v>662.62811927849373</c:v>
                </c:pt>
                <c:pt idx="4">
                  <c:v>2170.8473750852099</c:v>
                </c:pt>
                <c:pt idx="5">
                  <c:v>2.4140136573892446</c:v>
                </c:pt>
                <c:pt idx="6">
                  <c:v>70.518221868169974</c:v>
                </c:pt>
                <c:pt idx="7">
                  <c:v>2729.7376207033531</c:v>
                </c:pt>
                <c:pt idx="8">
                  <c:v>3.4180550810962256</c:v>
                </c:pt>
                <c:pt idx="9">
                  <c:v>10.807172433689786</c:v>
                </c:pt>
                <c:pt idx="10">
                  <c:v>67.184490578517881</c:v>
                </c:pt>
                <c:pt idx="11">
                  <c:v>0.42436438298865353</c:v>
                </c:pt>
                <c:pt idx="12">
                  <c:v>14.223266496380331</c:v>
                </c:pt>
                <c:pt idx="13">
                  <c:v>16.792200607818113</c:v>
                </c:pt>
                <c:pt idx="14">
                  <c:v>2.7297376207033537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3-4440-A36B-9DD2AB281EFC}"/>
            </c:ext>
          </c:extLst>
        </c:ser>
        <c:ser>
          <c:idx val="2"/>
          <c:order val="2"/>
          <c:tx>
            <c:v>Certified Values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  <a:alpha val="53807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'Unkown Data Plotted'!$D$54:$R$54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Plotted'!$D$57:$R$57</c:f>
              <c:numCache>
                <c:formatCode>0.00</c:formatCode>
                <c:ptCount val="15"/>
                <c:pt idx="0">
                  <c:v>0.40699999999999997</c:v>
                </c:pt>
                <c:pt idx="1">
                  <c:v>472</c:v>
                </c:pt>
                <c:pt idx="2">
                  <c:v>1840</c:v>
                </c:pt>
                <c:pt idx="3">
                  <c:v>652</c:v>
                </c:pt>
                <c:pt idx="4">
                  <c:v>2230</c:v>
                </c:pt>
                <c:pt idx="5">
                  <c:v>2.52</c:v>
                </c:pt>
                <c:pt idx="6">
                  <c:v>69.2</c:v>
                </c:pt>
                <c:pt idx="7">
                  <c:v>2960</c:v>
                </c:pt>
                <c:pt idx="8">
                  <c:v>1.68</c:v>
                </c:pt>
                <c:pt idx="9">
                  <c:v>10.199999999999999</c:v>
                </c:pt>
                <c:pt idx="10">
                  <c:v>57.8</c:v>
                </c:pt>
                <c:pt idx="11">
                  <c:v>6.9900000000000004E-2</c:v>
                </c:pt>
                <c:pt idx="12">
                  <c:v>14.3</c:v>
                </c:pt>
                <c:pt idx="13">
                  <c:v>17.399999999999999</c:v>
                </c:pt>
                <c:pt idx="14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3-4440-A36B-9DD2AB28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Beech Wood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Solution Mode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>
                  <a:alpha val="51961"/>
                </a:srgbClr>
              </a:solidFill>
              <a:ln w="9525">
                <a:noFill/>
              </a:ln>
              <a:effectLst/>
            </c:spPr>
          </c:marker>
          <c:cat>
            <c:strRef>
              <c:f>'Unkown Data Plotted'!$D$60:$R$60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Plotted'!$D$61:$R$61</c:f>
              <c:numCache>
                <c:formatCode>_(* #,##0.00_);_(* \(#,##0.00\);_(* "-"??_);_(@_)</c:formatCode>
                <c:ptCount val="15"/>
                <c:pt idx="0">
                  <c:v>0.1</c:v>
                </c:pt>
                <c:pt idx="1">
                  <c:v>9.8901581102968272</c:v>
                </c:pt>
                <c:pt idx="2">
                  <c:v>325.40631120754807</c:v>
                </c:pt>
                <c:pt idx="3">
                  <c:v>3.0685083896734238</c:v>
                </c:pt>
                <c:pt idx="4">
                  <c:v>1797.9612756888962</c:v>
                </c:pt>
                <c:pt idx="5">
                  <c:v>0.17394612646852919</c:v>
                </c:pt>
                <c:pt idx="6">
                  <c:v>79.139546135813234</c:v>
                </c:pt>
                <c:pt idx="7">
                  <c:v>7.5903764277176382</c:v>
                </c:pt>
                <c:pt idx="8">
                  <c:v>0.75976889290930882</c:v>
                </c:pt>
                <c:pt idx="9">
                  <c:v>1.3701799452250409</c:v>
                </c:pt>
                <c:pt idx="10">
                  <c:v>3.5950084887058606</c:v>
                </c:pt>
                <c:pt idx="11">
                  <c:v>0.23171488733458831</c:v>
                </c:pt>
                <c:pt idx="12">
                  <c:v>7.8124936569969474</c:v>
                </c:pt>
                <c:pt idx="13">
                  <c:v>36.608210010849149</c:v>
                </c:pt>
                <c:pt idx="14">
                  <c:v>6.115079275220496E-2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9-8549-A71E-53A7D610EFB9}"/>
            </c:ext>
          </c:extLst>
        </c:ser>
        <c:ser>
          <c:idx val="0"/>
          <c:order val="1"/>
          <c:tx>
            <c:v>Laser Ablation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>
                  <a:alpha val="48000"/>
                </a:srgbClr>
              </a:solidFill>
              <a:ln w="9525">
                <a:noFill/>
              </a:ln>
              <a:effectLst/>
            </c:spPr>
          </c:marker>
          <c:cat>
            <c:strRef>
              <c:f>'Unkown Data Plotted'!$D$60:$R$60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Plotted'!$D$62:$R$62</c:f>
              <c:numCache>
                <c:formatCode>_(* #,##0.00_);_(* \(#,##0.00\);_(* "-"??_);_(@_)</c:formatCode>
                <c:ptCount val="15"/>
                <c:pt idx="0">
                  <c:v>2.6412298269617229E-2</c:v>
                </c:pt>
                <c:pt idx="1">
                  <c:v>1.1568308029699754E-2</c:v>
                </c:pt>
                <c:pt idx="2">
                  <c:v>315.91408676856565</c:v>
                </c:pt>
                <c:pt idx="3">
                  <c:v>5.0417984551708415</c:v>
                </c:pt>
                <c:pt idx="4">
                  <c:v>1260.3515525037337</c:v>
                </c:pt>
                <c:pt idx="5">
                  <c:v>0.106551109981617</c:v>
                </c:pt>
                <c:pt idx="6">
                  <c:v>77.977932922025147</c:v>
                </c:pt>
                <c:pt idx="7">
                  <c:v>7.4490418127908589</c:v>
                </c:pt>
                <c:pt idx="8">
                  <c:v>1.1199608996668513</c:v>
                </c:pt>
                <c:pt idx="9">
                  <c:v>1.1095355679985233</c:v>
                </c:pt>
                <c:pt idx="10">
                  <c:v>3.7858473815697407</c:v>
                </c:pt>
                <c:pt idx="11">
                  <c:v>9.884281523026563E-3</c:v>
                </c:pt>
                <c:pt idx="12">
                  <c:v>7.091924999878878</c:v>
                </c:pt>
                <c:pt idx="13">
                  <c:v>35.73975774494167</c:v>
                </c:pt>
                <c:pt idx="14">
                  <c:v>6.3917917557569079E-2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9-8549-A71E-53A7D610EFB9}"/>
            </c:ext>
          </c:extLst>
        </c:ser>
        <c:ser>
          <c:idx val="2"/>
          <c:order val="2"/>
          <c:tx>
            <c:v>Certified Values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  <a:alpha val="53807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'Unkown Data Plotted'!$D$60:$R$60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Plotted'!$D$63:$R$63</c:f>
              <c:numCache>
                <c:formatCode>_(* #,##0.00_);_(* \(#,##0.00\);_(* "-"??_);_(@_)</c:formatCode>
                <c:ptCount val="15"/>
                <c:pt idx="0">
                  <c:v>2.6100000000000002E-2</c:v>
                </c:pt>
                <c:pt idx="1">
                  <c:v>1.0919999999999999E-2</c:v>
                </c:pt>
                <c:pt idx="2">
                  <c:v>313</c:v>
                </c:pt>
                <c:pt idx="3">
                  <c:v>4.5999999999999996</c:v>
                </c:pt>
                <c:pt idx="4">
                  <c:v>1250</c:v>
                </c:pt>
                <c:pt idx="5">
                  <c:v>0.105</c:v>
                </c:pt>
                <c:pt idx="6">
                  <c:v>75.2</c:v>
                </c:pt>
                <c:pt idx="7">
                  <c:v>7.2</c:v>
                </c:pt>
                <c:pt idx="8">
                  <c:v>0.56799999999999995</c:v>
                </c:pt>
                <c:pt idx="9">
                  <c:v>1.0900000000000001</c:v>
                </c:pt>
                <c:pt idx="10">
                  <c:v>3.37</c:v>
                </c:pt>
                <c:pt idx="11">
                  <c:v>1.3599999999999999E-2</c:v>
                </c:pt>
                <c:pt idx="12">
                  <c:v>6.91</c:v>
                </c:pt>
                <c:pt idx="13">
                  <c:v>35</c:v>
                </c:pt>
                <c:pt idx="14">
                  <c:v>5.8900000000000001E-2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B9-8549-A71E-53A7D610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Recoveries</a:t>
            </a:r>
            <a:r>
              <a:rPr lang="en-US" baseline="0"/>
              <a:t> vs Analytes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Valerian Root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('Standard LA Data'!$B$1:$D$1,'Standard LA Data'!$F$1:$R$1)</c:f>
              <c:strCache>
                <c:ptCount val="16"/>
                <c:pt idx="0">
                  <c:v>Li-7</c:v>
                </c:pt>
                <c:pt idx="1">
                  <c:v>Na-23</c:v>
                </c:pt>
                <c:pt idx="2">
                  <c:v>Mg-25</c:v>
                </c:pt>
                <c:pt idx="3">
                  <c:v>Al-27</c:v>
                </c:pt>
                <c:pt idx="4">
                  <c:v>Ca-44</c:v>
                </c:pt>
                <c:pt idx="5">
                  <c:v>Cr-53</c:v>
                </c:pt>
                <c:pt idx="6">
                  <c:v>Mn-55</c:v>
                </c:pt>
                <c:pt idx="7">
                  <c:v>Fe-57</c:v>
                </c:pt>
                <c:pt idx="8">
                  <c:v>Ni-60</c:v>
                </c:pt>
                <c:pt idx="9">
                  <c:v>Cu-63</c:v>
                </c:pt>
                <c:pt idx="10">
                  <c:v>Zn-68</c:v>
                </c:pt>
                <c:pt idx="11">
                  <c:v>Se-82</c:v>
                </c:pt>
                <c:pt idx="12">
                  <c:v>Sr-88</c:v>
                </c:pt>
                <c:pt idx="13">
                  <c:v>Ba-137</c:v>
                </c:pt>
                <c:pt idx="14">
                  <c:v>Ba-138</c:v>
                </c:pt>
                <c:pt idx="15">
                  <c:v>Pb-208</c:v>
                </c:pt>
              </c:strCache>
            </c:strRef>
          </c:cat>
          <c:val>
            <c:numRef>
              <c:f>('Standard LA Data'!$B$13:$D$13,'Standard LA Data'!$F$13:$R$13)</c:f>
              <c:numCache>
                <c:formatCode>General</c:formatCode>
                <c:ptCount val="16"/>
                <c:pt idx="0">
                  <c:v>0.11557929035056103</c:v>
                </c:pt>
                <c:pt idx="1">
                  <c:v>2.2304181419212474E-3</c:v>
                </c:pt>
                <c:pt idx="2">
                  <c:v>1.2056396240522969</c:v>
                </c:pt>
                <c:pt idx="3">
                  <c:v>3.229025372053826</c:v>
                </c:pt>
                <c:pt idx="4">
                  <c:v>1.3184015034202243</c:v>
                </c:pt>
                <c:pt idx="5">
                  <c:v>0.3470830866445842</c:v>
                </c:pt>
                <c:pt idx="6">
                  <c:v>1.1390842837704387</c:v>
                </c:pt>
                <c:pt idx="7">
                  <c:v>0.62560849724248224</c:v>
                </c:pt>
                <c:pt idx="8">
                  <c:v>0.95326600648911108</c:v>
                </c:pt>
                <c:pt idx="9">
                  <c:v>1.0983450285594123</c:v>
                </c:pt>
                <c:pt idx="10">
                  <c:v>1.4419604636531043</c:v>
                </c:pt>
                <c:pt idx="11">
                  <c:v>-0.44886998285660434</c:v>
                </c:pt>
                <c:pt idx="12">
                  <c:v>1.4353881659641101</c:v>
                </c:pt>
                <c:pt idx="13">
                  <c:v>0.90318796177669103</c:v>
                </c:pt>
                <c:pt idx="14">
                  <c:v>0.90837143735660275</c:v>
                </c:pt>
                <c:pt idx="15">
                  <c:v>1.1805053192289638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C-4718-8F7A-70092BF1797A}"/>
            </c:ext>
          </c:extLst>
        </c:ser>
        <c:ser>
          <c:idx val="1"/>
          <c:order val="1"/>
          <c:tx>
            <c:v>Beech Wood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'Standard LA Data'!$B$28:$R$28</c:f>
              <c:numCache>
                <c:formatCode>General</c:formatCode>
                <c:ptCount val="17"/>
                <c:pt idx="0">
                  <c:v>1.0119654509431888</c:v>
                </c:pt>
                <c:pt idx="1">
                  <c:v>1.0593688671886223</c:v>
                </c:pt>
                <c:pt idx="2">
                  <c:v>1.0093101813692194</c:v>
                </c:pt>
                <c:pt idx="3">
                  <c:v>1.0137536677597465</c:v>
                </c:pt>
                <c:pt idx="4">
                  <c:v>1.0960431424284438</c:v>
                </c:pt>
                <c:pt idx="5">
                  <c:v>1.008281242002987</c:v>
                </c:pt>
                <c:pt idx="6">
                  <c:v>1.0147724760154</c:v>
                </c:pt>
                <c:pt idx="7">
                  <c:v>1.0369405973673556</c:v>
                </c:pt>
                <c:pt idx="8">
                  <c:v>1.0345891406653971</c:v>
                </c:pt>
                <c:pt idx="9">
                  <c:v>1.9717621473007947</c:v>
                </c:pt>
                <c:pt idx="10">
                  <c:v>1.0179225394481863</c:v>
                </c:pt>
                <c:pt idx="11">
                  <c:v>1.1233968491304869</c:v>
                </c:pt>
                <c:pt idx="12">
                  <c:v>0.72678540610489439</c:v>
                </c:pt>
                <c:pt idx="13">
                  <c:v>1.026327785800127</c:v>
                </c:pt>
                <c:pt idx="14">
                  <c:v>1.0218631200648436</c:v>
                </c:pt>
                <c:pt idx="15">
                  <c:v>1.021135935569762</c:v>
                </c:pt>
                <c:pt idx="16">
                  <c:v>1.0851938464782527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C-4718-8F7A-70092BF17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69951"/>
        <c:axId val="590071199"/>
      </c:barChart>
      <c:catAx>
        <c:axId val="590069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Analyte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071199"/>
        <c:crosses val="autoZero"/>
        <c:auto val="1"/>
        <c:lblAlgn val="ctr"/>
        <c:lblOffset val="100"/>
        <c:tickMarkSkip val="1"/>
        <c:noMultiLvlLbl val="0"/>
      </c:catAx>
      <c:valAx>
        <c:axId val="59007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Recoveries</a:t>
                </a:r>
                <a:r>
                  <a:rPr lang="en-US" baseline="0"/>
                  <a:t> (1=ideal)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069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Beech Wood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Solution Mode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>
                  <a:alpha val="51961"/>
                </a:srgbClr>
              </a:solidFill>
              <a:ln w="9525">
                <a:noFill/>
              </a:ln>
              <a:effectLst/>
            </c:spPr>
          </c:marker>
          <c:cat>
            <c:strRef>
              <c:f>('Unkown Data Plotted'!$D$60:$E$60,'Unkown Data Plotted'!$G$60,'Unkown Data Plotted'!$I$60:$R$60)</c:f>
              <c:strCache>
                <c:ptCount val="13"/>
                <c:pt idx="0">
                  <c:v>Li</c:v>
                </c:pt>
                <c:pt idx="1">
                  <c:v>Na</c:v>
                </c:pt>
                <c:pt idx="2">
                  <c:v>Al</c:v>
                </c:pt>
                <c:pt idx="3">
                  <c:v>Cr</c:v>
                </c:pt>
                <c:pt idx="4">
                  <c:v>Mn</c:v>
                </c:pt>
                <c:pt idx="5">
                  <c:v>Fe</c:v>
                </c:pt>
                <c:pt idx="6">
                  <c:v>Ni</c:v>
                </c:pt>
                <c:pt idx="7">
                  <c:v>Cu</c:v>
                </c:pt>
                <c:pt idx="8">
                  <c:v>Zn</c:v>
                </c:pt>
                <c:pt idx="9">
                  <c:v>Se</c:v>
                </c:pt>
                <c:pt idx="10">
                  <c:v>Sr</c:v>
                </c:pt>
                <c:pt idx="11">
                  <c:v>Ba</c:v>
                </c:pt>
                <c:pt idx="12">
                  <c:v>Pb</c:v>
                </c:pt>
              </c:strCache>
            </c:strRef>
          </c:cat>
          <c:val>
            <c:numRef>
              <c:f>('Unkown Data Plotted'!$D$61:$E$61,'Unkown Data Plotted'!$G$61,'Unkown Data Plotted'!$I$61:$R$61)</c:f>
              <c:numCache>
                <c:formatCode>_(* #,##0.00_);_(* \(#,##0.00\);_(* "-"??_);_(@_)</c:formatCode>
                <c:ptCount val="13"/>
                <c:pt idx="0">
                  <c:v>0.1</c:v>
                </c:pt>
                <c:pt idx="1">
                  <c:v>9.8901581102968272</c:v>
                </c:pt>
                <c:pt idx="2">
                  <c:v>3.0685083896734238</c:v>
                </c:pt>
                <c:pt idx="3">
                  <c:v>0.17394612646852919</c:v>
                </c:pt>
                <c:pt idx="4">
                  <c:v>79.139546135813234</c:v>
                </c:pt>
                <c:pt idx="5">
                  <c:v>7.5903764277176382</c:v>
                </c:pt>
                <c:pt idx="6">
                  <c:v>0.75976889290930882</c:v>
                </c:pt>
                <c:pt idx="7">
                  <c:v>1.3701799452250409</c:v>
                </c:pt>
                <c:pt idx="8">
                  <c:v>3.5950084887058606</c:v>
                </c:pt>
                <c:pt idx="9">
                  <c:v>0.23171488733458831</c:v>
                </c:pt>
                <c:pt idx="10">
                  <c:v>7.8124936569969474</c:v>
                </c:pt>
                <c:pt idx="11">
                  <c:v>36.608210010849149</c:v>
                </c:pt>
                <c:pt idx="12">
                  <c:v>6.115079275220496E-2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CE-8641-B917-02D95B70CB8D}"/>
            </c:ext>
          </c:extLst>
        </c:ser>
        <c:ser>
          <c:idx val="0"/>
          <c:order val="1"/>
          <c:tx>
            <c:v>Laser Ablation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>
                  <a:alpha val="48000"/>
                </a:srgbClr>
              </a:solidFill>
              <a:ln w="9525">
                <a:noFill/>
              </a:ln>
              <a:effectLst/>
            </c:spPr>
          </c:marker>
          <c:cat>
            <c:strRef>
              <c:f>('Unkown Data Plotted'!$D$60:$E$60,'Unkown Data Plotted'!$G$60,'Unkown Data Plotted'!$I$60:$R$60)</c:f>
              <c:strCache>
                <c:ptCount val="13"/>
                <c:pt idx="0">
                  <c:v>Li</c:v>
                </c:pt>
                <c:pt idx="1">
                  <c:v>Na</c:v>
                </c:pt>
                <c:pt idx="2">
                  <c:v>Al</c:v>
                </c:pt>
                <c:pt idx="3">
                  <c:v>Cr</c:v>
                </c:pt>
                <c:pt idx="4">
                  <c:v>Mn</c:v>
                </c:pt>
                <c:pt idx="5">
                  <c:v>Fe</c:v>
                </c:pt>
                <c:pt idx="6">
                  <c:v>Ni</c:v>
                </c:pt>
                <c:pt idx="7">
                  <c:v>Cu</c:v>
                </c:pt>
                <c:pt idx="8">
                  <c:v>Zn</c:v>
                </c:pt>
                <c:pt idx="9">
                  <c:v>Se</c:v>
                </c:pt>
                <c:pt idx="10">
                  <c:v>Sr</c:v>
                </c:pt>
                <c:pt idx="11">
                  <c:v>Ba</c:v>
                </c:pt>
                <c:pt idx="12">
                  <c:v>Pb</c:v>
                </c:pt>
              </c:strCache>
            </c:strRef>
          </c:cat>
          <c:val>
            <c:numRef>
              <c:f>('Unkown Data Plotted'!$D$62:$E$62,'Unkown Data Plotted'!$G$62,'Unkown Data Plotted'!$I$62:$R$62)</c:f>
              <c:numCache>
                <c:formatCode>_(* #,##0.00_);_(* \(#,##0.00\);_(* "-"??_);_(@_)</c:formatCode>
                <c:ptCount val="13"/>
                <c:pt idx="0">
                  <c:v>2.6412298269617229E-2</c:v>
                </c:pt>
                <c:pt idx="1">
                  <c:v>1.1568308029699754E-2</c:v>
                </c:pt>
                <c:pt idx="2">
                  <c:v>5.0417984551708415</c:v>
                </c:pt>
                <c:pt idx="3">
                  <c:v>0.106551109981617</c:v>
                </c:pt>
                <c:pt idx="4">
                  <c:v>77.977932922025147</c:v>
                </c:pt>
                <c:pt idx="5">
                  <c:v>7.4490418127908589</c:v>
                </c:pt>
                <c:pt idx="6">
                  <c:v>1.1199608996668513</c:v>
                </c:pt>
                <c:pt idx="7">
                  <c:v>1.1095355679985233</c:v>
                </c:pt>
                <c:pt idx="8">
                  <c:v>3.7858473815697407</c:v>
                </c:pt>
                <c:pt idx="9">
                  <c:v>9.884281523026563E-3</c:v>
                </c:pt>
                <c:pt idx="10">
                  <c:v>7.091924999878878</c:v>
                </c:pt>
                <c:pt idx="11">
                  <c:v>35.73975774494167</c:v>
                </c:pt>
                <c:pt idx="12">
                  <c:v>6.3917917557569079E-2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E-8641-B917-02D95B70CB8D}"/>
            </c:ext>
          </c:extLst>
        </c:ser>
        <c:ser>
          <c:idx val="2"/>
          <c:order val="2"/>
          <c:tx>
            <c:v>Certified Values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  <a:alpha val="53807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('Unkown Data Plotted'!$D$60:$E$60,'Unkown Data Plotted'!$G$60,'Unkown Data Plotted'!$I$60:$R$60)</c:f>
              <c:strCache>
                <c:ptCount val="13"/>
                <c:pt idx="0">
                  <c:v>Li</c:v>
                </c:pt>
                <c:pt idx="1">
                  <c:v>Na</c:v>
                </c:pt>
                <c:pt idx="2">
                  <c:v>Al</c:v>
                </c:pt>
                <c:pt idx="3">
                  <c:v>Cr</c:v>
                </c:pt>
                <c:pt idx="4">
                  <c:v>Mn</c:v>
                </c:pt>
                <c:pt idx="5">
                  <c:v>Fe</c:v>
                </c:pt>
                <c:pt idx="6">
                  <c:v>Ni</c:v>
                </c:pt>
                <c:pt idx="7">
                  <c:v>Cu</c:v>
                </c:pt>
                <c:pt idx="8">
                  <c:v>Zn</c:v>
                </c:pt>
                <c:pt idx="9">
                  <c:v>Se</c:v>
                </c:pt>
                <c:pt idx="10">
                  <c:v>Sr</c:v>
                </c:pt>
                <c:pt idx="11">
                  <c:v>Ba</c:v>
                </c:pt>
                <c:pt idx="12">
                  <c:v>Pb</c:v>
                </c:pt>
              </c:strCache>
            </c:strRef>
          </c:cat>
          <c:val>
            <c:numRef>
              <c:f>('Unkown Data Plotted'!$D$63:$E$63,'Unkown Data Plotted'!$G$63,'Unkown Data Plotted'!$I$63:$R$63)</c:f>
              <c:numCache>
                <c:formatCode>_(* #,##0.00_);_(* \(#,##0.00\);_(* "-"??_);_(@_)</c:formatCode>
                <c:ptCount val="13"/>
                <c:pt idx="0">
                  <c:v>2.6100000000000002E-2</c:v>
                </c:pt>
                <c:pt idx="1">
                  <c:v>1.0919999999999999E-2</c:v>
                </c:pt>
                <c:pt idx="2">
                  <c:v>4.5999999999999996</c:v>
                </c:pt>
                <c:pt idx="3">
                  <c:v>0.105</c:v>
                </c:pt>
                <c:pt idx="4">
                  <c:v>75.2</c:v>
                </c:pt>
                <c:pt idx="5">
                  <c:v>7.2</c:v>
                </c:pt>
                <c:pt idx="6">
                  <c:v>0.56799999999999995</c:v>
                </c:pt>
                <c:pt idx="7">
                  <c:v>1.0900000000000001</c:v>
                </c:pt>
                <c:pt idx="8">
                  <c:v>3.37</c:v>
                </c:pt>
                <c:pt idx="9">
                  <c:v>1.3599999999999999E-2</c:v>
                </c:pt>
                <c:pt idx="10">
                  <c:v>6.91</c:v>
                </c:pt>
                <c:pt idx="11">
                  <c:v>35</c:v>
                </c:pt>
                <c:pt idx="12">
                  <c:v>5.8900000000000001E-2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CE-8641-B917-02D95B70C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Beech Wood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Solution Mode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>
                  <a:alpha val="51961"/>
                </a:srgbClr>
              </a:solidFill>
              <a:ln w="9525">
                <a:noFill/>
              </a:ln>
              <a:effectLst/>
            </c:spPr>
          </c:marker>
          <c:cat>
            <c:strRef>
              <c:f>('Unkown Data Plotted'!$F$60,'Unkown Data Plotted'!$H$60)</c:f>
              <c:strCache>
                <c:ptCount val="2"/>
                <c:pt idx="0">
                  <c:v>Mg</c:v>
                </c:pt>
                <c:pt idx="1">
                  <c:v>Ca</c:v>
                </c:pt>
              </c:strCache>
            </c:strRef>
          </c:cat>
          <c:val>
            <c:numRef>
              <c:f>('Unkown Data Plotted'!$F$61,'Unkown Data Plotted'!$H$61)</c:f>
              <c:numCache>
                <c:formatCode>_(* #,##0.00_);_(* \(#,##0.00\);_(* "-"??_);_(@_)</c:formatCode>
                <c:ptCount val="2"/>
                <c:pt idx="0">
                  <c:v>325.40631120754807</c:v>
                </c:pt>
                <c:pt idx="1">
                  <c:v>1797.9612756888962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D-7247-A61B-BFAEC38ACFAB}"/>
            </c:ext>
          </c:extLst>
        </c:ser>
        <c:ser>
          <c:idx val="0"/>
          <c:order val="1"/>
          <c:tx>
            <c:v>Laser Ablation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>
                  <a:alpha val="48000"/>
                </a:srgbClr>
              </a:solidFill>
              <a:ln w="9525">
                <a:noFill/>
              </a:ln>
              <a:effectLst/>
            </c:spPr>
          </c:marker>
          <c:cat>
            <c:strRef>
              <c:f>('Unkown Data Plotted'!$F$60,'Unkown Data Plotted'!$H$60)</c:f>
              <c:strCache>
                <c:ptCount val="2"/>
                <c:pt idx="0">
                  <c:v>Mg</c:v>
                </c:pt>
                <c:pt idx="1">
                  <c:v>Ca</c:v>
                </c:pt>
              </c:strCache>
            </c:strRef>
          </c:cat>
          <c:val>
            <c:numRef>
              <c:f>('Unkown Data Plotted'!$F$62,'Unkown Data Plotted'!$H$62)</c:f>
              <c:numCache>
                <c:formatCode>_(* #,##0.00_);_(* \(#,##0.00\);_(* "-"??_);_(@_)</c:formatCode>
                <c:ptCount val="2"/>
                <c:pt idx="0">
                  <c:v>315.91408676856565</c:v>
                </c:pt>
                <c:pt idx="1">
                  <c:v>1260.3515525037337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D-7247-A61B-BFAEC38ACFAB}"/>
            </c:ext>
          </c:extLst>
        </c:ser>
        <c:ser>
          <c:idx val="2"/>
          <c:order val="2"/>
          <c:tx>
            <c:v>Certified Values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  <a:alpha val="53807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('Unkown Data Plotted'!$F$60,'Unkown Data Plotted'!$H$60)</c:f>
              <c:strCache>
                <c:ptCount val="2"/>
                <c:pt idx="0">
                  <c:v>Mg</c:v>
                </c:pt>
                <c:pt idx="1">
                  <c:v>Ca</c:v>
                </c:pt>
              </c:strCache>
            </c:strRef>
          </c:cat>
          <c:val>
            <c:numRef>
              <c:f>('Unkown Data Plotted'!$F$63,'Unkown Data Plotted'!$H$63)</c:f>
              <c:numCache>
                <c:formatCode>_(* #,##0.00_);_(* \(#,##0.00\);_(* "-"??_);_(@_)</c:formatCode>
                <c:ptCount val="2"/>
                <c:pt idx="0">
                  <c:v>313</c:v>
                </c:pt>
                <c:pt idx="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D-7247-A61B-BFAEC38AC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Beech Wood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Solution Mode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>
                  <a:alpha val="51961"/>
                </a:srgbClr>
              </a:solidFill>
              <a:ln w="9525">
                <a:noFill/>
              </a:ln>
              <a:effectLst/>
            </c:spPr>
          </c:marker>
          <c:cat>
            <c:strRef>
              <c:f>'Unkown Data Plotted'!$D$60:$R$60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Plotted'!$D$61:$R$61</c:f>
              <c:numCache>
                <c:formatCode>_(* #,##0.00_);_(* \(#,##0.00\);_(* "-"??_);_(@_)</c:formatCode>
                <c:ptCount val="15"/>
                <c:pt idx="0">
                  <c:v>0.1</c:v>
                </c:pt>
                <c:pt idx="1">
                  <c:v>9.8901581102968272</c:v>
                </c:pt>
                <c:pt idx="2">
                  <c:v>325.40631120754807</c:v>
                </c:pt>
                <c:pt idx="3">
                  <c:v>3.0685083896734238</c:v>
                </c:pt>
                <c:pt idx="4">
                  <c:v>1797.9612756888962</c:v>
                </c:pt>
                <c:pt idx="5">
                  <c:v>0.17394612646852919</c:v>
                </c:pt>
                <c:pt idx="6">
                  <c:v>79.139546135813234</c:v>
                </c:pt>
                <c:pt idx="7">
                  <c:v>7.5903764277176382</c:v>
                </c:pt>
                <c:pt idx="8">
                  <c:v>0.75976889290930882</c:v>
                </c:pt>
                <c:pt idx="9">
                  <c:v>1.3701799452250409</c:v>
                </c:pt>
                <c:pt idx="10">
                  <c:v>3.5950084887058606</c:v>
                </c:pt>
                <c:pt idx="11">
                  <c:v>0.23171488733458831</c:v>
                </c:pt>
                <c:pt idx="12">
                  <c:v>7.8124936569969474</c:v>
                </c:pt>
                <c:pt idx="13">
                  <c:v>36.608210010849149</c:v>
                </c:pt>
                <c:pt idx="14">
                  <c:v>6.115079275220496E-2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71-E244-8D79-3D73E61BE82A}"/>
            </c:ext>
          </c:extLst>
        </c:ser>
        <c:ser>
          <c:idx val="0"/>
          <c:order val="1"/>
          <c:tx>
            <c:v>Laser Ablation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>
                  <a:alpha val="48000"/>
                </a:srgbClr>
              </a:solidFill>
              <a:ln w="9525">
                <a:noFill/>
              </a:ln>
              <a:effectLst/>
            </c:spPr>
          </c:marker>
          <c:cat>
            <c:strRef>
              <c:f>'Unkown Data Plotted'!$D$60:$R$60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Plotted'!$D$62:$R$62</c:f>
              <c:numCache>
                <c:formatCode>_(* #,##0.00_);_(* \(#,##0.00\);_(* "-"??_);_(@_)</c:formatCode>
                <c:ptCount val="15"/>
                <c:pt idx="0">
                  <c:v>2.6412298269617229E-2</c:v>
                </c:pt>
                <c:pt idx="1">
                  <c:v>1.1568308029699754E-2</c:v>
                </c:pt>
                <c:pt idx="2">
                  <c:v>315.91408676856565</c:v>
                </c:pt>
                <c:pt idx="3">
                  <c:v>5.0417984551708415</c:v>
                </c:pt>
                <c:pt idx="4">
                  <c:v>1260.3515525037337</c:v>
                </c:pt>
                <c:pt idx="5">
                  <c:v>0.106551109981617</c:v>
                </c:pt>
                <c:pt idx="6">
                  <c:v>77.977932922025147</c:v>
                </c:pt>
                <c:pt idx="7">
                  <c:v>7.4490418127908589</c:v>
                </c:pt>
                <c:pt idx="8">
                  <c:v>1.1199608996668513</c:v>
                </c:pt>
                <c:pt idx="9">
                  <c:v>1.1095355679985233</c:v>
                </c:pt>
                <c:pt idx="10">
                  <c:v>3.7858473815697407</c:v>
                </c:pt>
                <c:pt idx="11">
                  <c:v>9.884281523026563E-3</c:v>
                </c:pt>
                <c:pt idx="12">
                  <c:v>7.091924999878878</c:v>
                </c:pt>
                <c:pt idx="13">
                  <c:v>35.73975774494167</c:v>
                </c:pt>
                <c:pt idx="14">
                  <c:v>6.3917917557569079E-2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1-E244-8D79-3D73E61BE82A}"/>
            </c:ext>
          </c:extLst>
        </c:ser>
        <c:ser>
          <c:idx val="2"/>
          <c:order val="2"/>
          <c:tx>
            <c:v>Certified Values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  <a:alpha val="53807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'Unkown Data Plotted'!$D$60:$R$60</c:f>
              <c:strCache>
                <c:ptCount val="15"/>
                <c:pt idx="0">
                  <c:v>Li</c:v>
                </c:pt>
                <c:pt idx="1">
                  <c:v>Na</c:v>
                </c:pt>
                <c:pt idx="2">
                  <c:v>Mg</c:v>
                </c:pt>
                <c:pt idx="3">
                  <c:v>Al</c:v>
                </c:pt>
                <c:pt idx="4">
                  <c:v>Ca</c:v>
                </c:pt>
                <c:pt idx="5">
                  <c:v>Cr</c:v>
                </c:pt>
                <c:pt idx="6">
                  <c:v>Mn</c:v>
                </c:pt>
                <c:pt idx="7">
                  <c:v>Fe</c:v>
                </c:pt>
                <c:pt idx="8">
                  <c:v>Ni</c:v>
                </c:pt>
                <c:pt idx="9">
                  <c:v>Cu</c:v>
                </c:pt>
                <c:pt idx="10">
                  <c:v>Zn</c:v>
                </c:pt>
                <c:pt idx="11">
                  <c:v>Se</c:v>
                </c:pt>
                <c:pt idx="12">
                  <c:v>Sr</c:v>
                </c:pt>
                <c:pt idx="13">
                  <c:v>Ba</c:v>
                </c:pt>
                <c:pt idx="14">
                  <c:v>Pb</c:v>
                </c:pt>
              </c:strCache>
            </c:strRef>
          </c:cat>
          <c:val>
            <c:numRef>
              <c:f>'Unkown Data Plotted'!$D$63:$R$63</c:f>
              <c:numCache>
                <c:formatCode>_(* #,##0.00_);_(* \(#,##0.00\);_(* "-"??_);_(@_)</c:formatCode>
                <c:ptCount val="15"/>
                <c:pt idx="0">
                  <c:v>2.6100000000000002E-2</c:v>
                </c:pt>
                <c:pt idx="1">
                  <c:v>1.0919999999999999E-2</c:v>
                </c:pt>
                <c:pt idx="2">
                  <c:v>313</c:v>
                </c:pt>
                <c:pt idx="3">
                  <c:v>4.5999999999999996</c:v>
                </c:pt>
                <c:pt idx="4">
                  <c:v>1250</c:v>
                </c:pt>
                <c:pt idx="5">
                  <c:v>0.105</c:v>
                </c:pt>
                <c:pt idx="6">
                  <c:v>75.2</c:v>
                </c:pt>
                <c:pt idx="7">
                  <c:v>7.2</c:v>
                </c:pt>
                <c:pt idx="8">
                  <c:v>0.56799999999999995</c:v>
                </c:pt>
                <c:pt idx="9">
                  <c:v>1.0900000000000001</c:v>
                </c:pt>
                <c:pt idx="10">
                  <c:v>3.37</c:v>
                </c:pt>
                <c:pt idx="11">
                  <c:v>1.3599999999999999E-2</c:v>
                </c:pt>
                <c:pt idx="12">
                  <c:v>6.91</c:v>
                </c:pt>
                <c:pt idx="13">
                  <c:v>35</c:v>
                </c:pt>
                <c:pt idx="14">
                  <c:v>5.8900000000000001E-2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71-E244-8D79-3D73E61BE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Plotted'!$C$40:$C$48</c:f>
              <c:numCache>
                <c:formatCode>0.00</c:formatCode>
                <c:ptCount val="9"/>
                <c:pt idx="0">
                  <c:v>4.91200171319486E-2</c:v>
                </c:pt>
                <c:pt idx="1">
                  <c:v>3.0785653013474999E-2</c:v>
                </c:pt>
                <c:pt idx="2">
                  <c:v>4.1744280271995601E-2</c:v>
                </c:pt>
                <c:pt idx="3">
                  <c:v>3.5518926504406301E-2</c:v>
                </c:pt>
                <c:pt idx="4">
                  <c:v>5.3575187205019401E-2</c:v>
                </c:pt>
                <c:pt idx="5">
                  <c:v>6.1722575798155703E-2</c:v>
                </c:pt>
                <c:pt idx="6">
                  <c:v>5.0070815294216697E-2</c:v>
                </c:pt>
                <c:pt idx="7">
                  <c:v>4.3177768624341299E-2</c:v>
                </c:pt>
                <c:pt idx="8">
                  <c:v>4.0782714295561101E-2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D-C741-9838-3386AA4ED7CC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Plotted'!$D$40:$D$48</c:f>
              <c:numCache>
                <c:formatCode>0.00</c:formatCode>
                <c:ptCount val="9"/>
                <c:pt idx="0">
                  <c:v>0.15013178640379102</c:v>
                </c:pt>
                <c:pt idx="1">
                  <c:v>3.9405318557499666E-2</c:v>
                </c:pt>
                <c:pt idx="2">
                  <c:v>-4.0709180701788174E-2</c:v>
                </c:pt>
                <c:pt idx="3">
                  <c:v>4.1276155462386952E-3</c:v>
                </c:pt>
                <c:pt idx="4">
                  <c:v>-3.8352521348489202E-3</c:v>
                </c:pt>
                <c:pt idx="5">
                  <c:v>7.6264650346705695E-2</c:v>
                </c:pt>
                <c:pt idx="6">
                  <c:v>8.4123872891875145E-2</c:v>
                </c:pt>
                <c:pt idx="7">
                  <c:v>9.1228466190756266E-2</c:v>
                </c:pt>
                <c:pt idx="8">
                  <c:v>1.6758436723284125E-2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D-C741-9838-3386AA4ED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Plotted'!$E$40:$E$48</c:f>
              <c:numCache>
                <c:formatCode>0.00</c:formatCode>
                <c:ptCount val="9"/>
                <c:pt idx="0">
                  <c:v>6.7031407126308201E-2</c:v>
                </c:pt>
                <c:pt idx="1">
                  <c:v>0.18223098981678401</c:v>
                </c:pt>
                <c:pt idx="2">
                  <c:v>0.28228154542048101</c:v>
                </c:pt>
                <c:pt idx="3">
                  <c:v>0.35885128285391699</c:v>
                </c:pt>
                <c:pt idx="4">
                  <c:v>0.61289387130635897</c:v>
                </c:pt>
                <c:pt idx="5">
                  <c:v>0.86473469437758499</c:v>
                </c:pt>
                <c:pt idx="6">
                  <c:v>0.98007581723666404</c:v>
                </c:pt>
                <c:pt idx="7">
                  <c:v>0.96867482657821402</c:v>
                </c:pt>
                <c:pt idx="8">
                  <c:v>1.1563202016144301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58-AD43-BFC9-1CBF271641C3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Plotted'!$F$40:$F$48</c:f>
              <c:numCache>
                <c:formatCode>0.00</c:formatCode>
                <c:ptCount val="9"/>
                <c:pt idx="0">
                  <c:v>52.065095908835659</c:v>
                </c:pt>
                <c:pt idx="1">
                  <c:v>101.59713195337463</c:v>
                </c:pt>
                <c:pt idx="2">
                  <c:v>99.665624327358117</c:v>
                </c:pt>
                <c:pt idx="3">
                  <c:v>119.49480435731518</c:v>
                </c:pt>
                <c:pt idx="4">
                  <c:v>270.12956142507846</c:v>
                </c:pt>
                <c:pt idx="5">
                  <c:v>331.10658511555431</c:v>
                </c:pt>
                <c:pt idx="6">
                  <c:v>357.7829350127007</c:v>
                </c:pt>
                <c:pt idx="7">
                  <c:v>411.57125079821435</c:v>
                </c:pt>
                <c:pt idx="8">
                  <c:v>422.07687640575335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8-AD43-BFC9-1CBF27164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Mg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Plotted'!$G$40:$G$48</c:f>
              <c:numCache>
                <c:formatCode>0.00</c:formatCode>
                <c:ptCount val="9"/>
                <c:pt idx="0">
                  <c:v>77.115630187300795</c:v>
                </c:pt>
                <c:pt idx="1">
                  <c:v>143.25239664684199</c:v>
                </c:pt>
                <c:pt idx="2">
                  <c:v>168.95485987215599</c:v>
                </c:pt>
                <c:pt idx="3">
                  <c:v>185.25019521054401</c:v>
                </c:pt>
                <c:pt idx="4">
                  <c:v>250.161886572171</c:v>
                </c:pt>
                <c:pt idx="5">
                  <c:v>228.91025742350601</c:v>
                </c:pt>
                <c:pt idx="6">
                  <c:v>238.042513266208</c:v>
                </c:pt>
                <c:pt idx="7">
                  <c:v>214.67918562861601</c:v>
                </c:pt>
                <c:pt idx="8">
                  <c:v>231.14311377833801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76-DB45-B111-6FB95FC49049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Plotted'!$H$40:$H$48</c:f>
              <c:numCache>
                <c:formatCode>0.00</c:formatCode>
                <c:ptCount val="9"/>
                <c:pt idx="0">
                  <c:v>139.11874642307413</c:v>
                </c:pt>
                <c:pt idx="1">
                  <c:v>105.25706866150153</c:v>
                </c:pt>
                <c:pt idx="2">
                  <c:v>97.741013151151492</c:v>
                </c:pt>
                <c:pt idx="3">
                  <c:v>114.8146924877764</c:v>
                </c:pt>
                <c:pt idx="4">
                  <c:v>260.67227222494824</c:v>
                </c:pt>
                <c:pt idx="5">
                  <c:v>305.05860138682277</c:v>
                </c:pt>
                <c:pt idx="6">
                  <c:v>310.55943471935763</c:v>
                </c:pt>
                <c:pt idx="7">
                  <c:v>350.99251462081821</c:v>
                </c:pt>
                <c:pt idx="8">
                  <c:v>356.30306048696235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6-DB45-B111-6FB95FC4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Plotted'!$I$40:$I$48</c:f>
              <c:numCache>
                <c:formatCode>0.00</c:formatCode>
                <c:ptCount val="9"/>
                <c:pt idx="0">
                  <c:v>0.26024086938110802</c:v>
                </c:pt>
                <c:pt idx="1">
                  <c:v>1.0525740359236999</c:v>
                </c:pt>
                <c:pt idx="2">
                  <c:v>1.1958988214977999</c:v>
                </c:pt>
                <c:pt idx="3">
                  <c:v>0.464460082376773</c:v>
                </c:pt>
                <c:pt idx="4">
                  <c:v>0.20820929492960999</c:v>
                </c:pt>
                <c:pt idx="5">
                  <c:v>0.33282506023186198</c:v>
                </c:pt>
                <c:pt idx="6">
                  <c:v>0.44020289399580348</c:v>
                </c:pt>
                <c:pt idx="7">
                  <c:v>0.295527765853691</c:v>
                </c:pt>
                <c:pt idx="8">
                  <c:v>0.45185185771650899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4-8840-B518-030A58BB168E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Plotted'!$J$40:$J$48</c:f>
              <c:numCache>
                <c:formatCode>0.00</c:formatCode>
                <c:ptCount val="9"/>
                <c:pt idx="0">
                  <c:v>24.728705290034153</c:v>
                </c:pt>
                <c:pt idx="1">
                  <c:v>9.5090577805593455</c:v>
                </c:pt>
                <c:pt idx="2">
                  <c:v>7.5741976542106189</c:v>
                </c:pt>
                <c:pt idx="3">
                  <c:v>22.962938497555278</c:v>
                </c:pt>
                <c:pt idx="4">
                  <c:v>1.873094171676275</c:v>
                </c:pt>
                <c:pt idx="5">
                  <c:v>51.396692726490478</c:v>
                </c:pt>
                <c:pt idx="6">
                  <c:v>6.5561478682882868</c:v>
                </c:pt>
                <c:pt idx="7">
                  <c:v>22.346232612463417</c:v>
                </c:pt>
                <c:pt idx="8">
                  <c:v>10.282662468045796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4-8840-B518-030A58BB1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Plotted'!$K$40:$K$48</c:f>
              <c:numCache>
                <c:formatCode>0.00</c:formatCode>
                <c:ptCount val="9"/>
                <c:pt idx="0">
                  <c:v>935.46246321192405</c:v>
                </c:pt>
                <c:pt idx="1">
                  <c:v>1191.1188128512599</c:v>
                </c:pt>
                <c:pt idx="2">
                  <c:v>1378.5572396048501</c:v>
                </c:pt>
                <c:pt idx="3">
                  <c:v>1534.4098350430299</c:v>
                </c:pt>
                <c:pt idx="4">
                  <c:v>1824.4984248549599</c:v>
                </c:pt>
                <c:pt idx="5">
                  <c:v>1550.67950811322</c:v>
                </c:pt>
                <c:pt idx="6">
                  <c:v>1383.5936390010702</c:v>
                </c:pt>
                <c:pt idx="7">
                  <c:v>1151.4975960551101</c:v>
                </c:pt>
                <c:pt idx="8">
                  <c:v>1162.8102423932301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7-D84A-8AF1-BA1683D004A9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Plotted'!$L$40:$L$48</c:f>
              <c:numCache>
                <c:formatCode>0.00</c:formatCode>
                <c:ptCount val="9"/>
                <c:pt idx="0">
                  <c:v>2669.079861993192</c:v>
                </c:pt>
                <c:pt idx="1">
                  <c:v>1538.5289495274208</c:v>
                </c:pt>
                <c:pt idx="2">
                  <c:v>1728.4957335678462</c:v>
                </c:pt>
                <c:pt idx="3">
                  <c:v>1349.3309545943018</c:v>
                </c:pt>
                <c:pt idx="4">
                  <c:v>1668.3392695763685</c:v>
                </c:pt>
                <c:pt idx="5">
                  <c:v>1574.2422381022</c:v>
                </c:pt>
                <c:pt idx="6">
                  <c:v>1125.2850375399457</c:v>
                </c:pt>
                <c:pt idx="7">
                  <c:v>1250.2662144063727</c:v>
                </c:pt>
                <c:pt idx="8">
                  <c:v>1236.2225957960197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7-D84A-8AF1-BA1683D0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Plotted'!$M$40:$M$48</c:f>
              <c:numCache>
                <c:formatCode>0.00</c:formatCode>
                <c:ptCount val="9"/>
                <c:pt idx="0">
                  <c:v>0.171751613904846</c:v>
                </c:pt>
                <c:pt idx="1">
                  <c:v>0.14210679703375201</c:v>
                </c:pt>
                <c:pt idx="2">
                  <c:v>0.12740380196095299</c:v>
                </c:pt>
                <c:pt idx="3">
                  <c:v>8.5519692512860596E-2</c:v>
                </c:pt>
                <c:pt idx="4">
                  <c:v>9.9234285724913704E-2</c:v>
                </c:pt>
                <c:pt idx="5">
                  <c:v>0.10024692694059199</c:v>
                </c:pt>
                <c:pt idx="6">
                  <c:v>0.11067634659537151</c:v>
                </c:pt>
                <c:pt idx="7">
                  <c:v>0.117881852293111</c:v>
                </c:pt>
                <c:pt idx="8">
                  <c:v>0.17985587634766501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E-F841-A2F3-3D2439FFD743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Plotted'!$N$40:$N$48</c:f>
              <c:numCache>
                <c:formatCode>0.00</c:formatCode>
                <c:ptCount val="9"/>
                <c:pt idx="0">
                  <c:v>7.6838106532125563</c:v>
                </c:pt>
                <c:pt idx="1">
                  <c:v>1.3663763710340442</c:v>
                </c:pt>
                <c:pt idx="2">
                  <c:v>0.85633016257800976</c:v>
                </c:pt>
                <c:pt idx="3">
                  <c:v>0.46655245078675039</c:v>
                </c:pt>
                <c:pt idx="4">
                  <c:v>0.51317271203425008</c:v>
                </c:pt>
                <c:pt idx="5">
                  <c:v>0.71806773936754986</c:v>
                </c:pt>
                <c:pt idx="6">
                  <c:v>0.67773577474628066</c:v>
                </c:pt>
                <c:pt idx="7">
                  <c:v>1.2115747235479233</c:v>
                </c:pt>
                <c:pt idx="8">
                  <c:v>0.7654419360271244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E-F841-A2F3-3D2439FFD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Mn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Laser Ablation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Plotted'!$O$40:$O$48</c:f>
              <c:numCache>
                <c:formatCode>0.00</c:formatCode>
                <c:ptCount val="9"/>
                <c:pt idx="0">
                  <c:v>1.31304959612496</c:v>
                </c:pt>
                <c:pt idx="1">
                  <c:v>1.70788553314914</c:v>
                </c:pt>
                <c:pt idx="2">
                  <c:v>2.1086939152062101</c:v>
                </c:pt>
                <c:pt idx="3">
                  <c:v>1.37366510009583</c:v>
                </c:pt>
                <c:pt idx="4">
                  <c:v>1.5636818840176101</c:v>
                </c:pt>
                <c:pt idx="5">
                  <c:v>1.4672833575577899</c:v>
                </c:pt>
                <c:pt idx="6">
                  <c:v>1.4386754965043</c:v>
                </c:pt>
                <c:pt idx="7">
                  <c:v>1.1791155590251201</c:v>
                </c:pt>
                <c:pt idx="8">
                  <c:v>2.0165649537332699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23-7544-8EC7-CD36ADAE4E13}"/>
            </c:ext>
          </c:extLst>
        </c:ser>
        <c:ser>
          <c:idx val="1"/>
          <c:order val="1"/>
          <c:tx>
            <c:v>Solution mode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'Unkown Data Plotted'!$B$40:$B$48</c:f>
              <c:strCache>
                <c:ptCount val="9"/>
                <c:pt idx="0">
                  <c:v>2017-2021</c:v>
                </c:pt>
                <c:pt idx="1">
                  <c:v>2012-2016</c:v>
                </c:pt>
                <c:pt idx="2">
                  <c:v>2007-2011</c:v>
                </c:pt>
                <c:pt idx="3">
                  <c:v>1997-2001</c:v>
                </c:pt>
                <c:pt idx="4">
                  <c:v>1992-1996</c:v>
                </c:pt>
                <c:pt idx="5">
                  <c:v>1987-1991</c:v>
                </c:pt>
                <c:pt idx="6">
                  <c:v>1982-1986</c:v>
                </c:pt>
                <c:pt idx="7">
                  <c:v>1977-1981</c:v>
                </c:pt>
                <c:pt idx="8">
                  <c:v>1972-1976</c:v>
                </c:pt>
              </c:strCache>
            </c:strRef>
          </c:cat>
          <c:val>
            <c:numRef>
              <c:f>'Unkown Data Plotted'!$P$40:$P$48</c:f>
              <c:numCache>
                <c:formatCode>0.00</c:formatCode>
                <c:ptCount val="9"/>
                <c:pt idx="0">
                  <c:v>4.2317922592569319</c:v>
                </c:pt>
                <c:pt idx="1">
                  <c:v>2.3349040665735528</c:v>
                </c:pt>
                <c:pt idx="2">
                  <c:v>1.888067926025484</c:v>
                </c:pt>
                <c:pt idx="3">
                  <c:v>1.920669286719817</c:v>
                </c:pt>
                <c:pt idx="4">
                  <c:v>2.4947043453159017</c:v>
                </c:pt>
                <c:pt idx="5">
                  <c:v>2.5698346363245239</c:v>
                </c:pt>
                <c:pt idx="6">
                  <c:v>1.4914034172751645</c:v>
                </c:pt>
                <c:pt idx="7">
                  <c:v>1.9683347653381882</c:v>
                </c:pt>
                <c:pt idx="8">
                  <c:v>2.1947184714406047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3-7544-8EC7-CD36ADAE4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14175"/>
        <c:axId val="718224800"/>
      </c:lineChart>
      <c:catAx>
        <c:axId val="91801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24800"/>
        <c:crosses val="autoZero"/>
        <c:auto val="1"/>
        <c:lblAlgn val="ctr"/>
        <c:lblOffset val="100"/>
        <c:noMultiLvlLbl val="0"/>
      </c:catAx>
      <c:valAx>
        <c:axId val="7182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01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20" Type="http://schemas.openxmlformats.org/officeDocument/2006/relationships/chart" Target="../charts/chart22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220980</xdr:colOff>
      <xdr:row>0</xdr:row>
      <xdr:rowOff>0</xdr:rowOff>
    </xdr:from>
    <xdr:to>
      <xdr:col>25</xdr:col>
      <xdr:colOff>525780</xdr:colOff>
      <xdr:row>14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00234F-BFB9-4FB4-88AF-8226A1089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190500</xdr:colOff>
      <xdr:row>15</xdr:row>
      <xdr:rowOff>133350</xdr:rowOff>
    </xdr:from>
    <xdr:to>
      <xdr:col>25</xdr:col>
      <xdr:colOff>495300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C20C38-311B-46B5-BAF8-25E12ED8B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546727</xdr:colOff>
      <xdr:row>2</xdr:row>
      <xdr:rowOff>82504</xdr:rowOff>
    </xdr:from>
    <xdr:to>
      <xdr:col>8</xdr:col>
      <xdr:colOff>9702</xdr:colOff>
      <xdr:row>17</xdr:row>
      <xdr:rowOff>170563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21910D-405A-204E-8121-F67FE12D7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599417</xdr:colOff>
      <xdr:row>2</xdr:row>
      <xdr:rowOff>87352</xdr:rowOff>
    </xdr:from>
    <xdr:to>
      <xdr:col>15</xdr:col>
      <xdr:colOff>90507</xdr:colOff>
      <xdr:row>17</xdr:row>
      <xdr:rowOff>171986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772DBC-4E48-1641-870C-1BEBC0A6A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274174</xdr:colOff>
      <xdr:row>3</xdr:row>
      <xdr:rowOff>25400</xdr:rowOff>
    </xdr:from>
    <xdr:to>
      <xdr:col>22</xdr:col>
      <xdr:colOff>412671</xdr:colOff>
      <xdr:row>18</xdr:row>
      <xdr:rowOff>110034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C0B69B-B650-9B4C-A271-5996FBC49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610824</xdr:colOff>
      <xdr:row>19</xdr:row>
      <xdr:rowOff>100051</xdr:rowOff>
    </xdr:from>
    <xdr:to>
      <xdr:col>7</xdr:col>
      <xdr:colOff>594498</xdr:colOff>
      <xdr:row>34</xdr:row>
      <xdr:rowOff>184686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143156-D3FE-184B-8B84-B948EF506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386615</xdr:colOff>
      <xdr:row>19</xdr:row>
      <xdr:rowOff>131027</xdr:rowOff>
    </xdr:from>
    <xdr:to>
      <xdr:col>15</xdr:col>
      <xdr:colOff>15835</xdr:colOff>
      <xdr:row>35</xdr:row>
      <xdr:rowOff>29808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37B80A7-3C7D-4F4E-B4B9-9AA08CE6F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337673</xdr:colOff>
      <xdr:row>20</xdr:row>
      <xdr:rowOff>38100</xdr:rowOff>
    </xdr:from>
    <xdr:to>
      <xdr:col>21</xdr:col>
      <xdr:colOff>569780</xdr:colOff>
      <xdr:row>35</xdr:row>
      <xdr:rowOff>122734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BB25AD-8EEC-CA4D-B04A-7D1CB53A5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83673</xdr:colOff>
      <xdr:row>3</xdr:row>
      <xdr:rowOff>25400</xdr:rowOff>
    </xdr:from>
    <xdr:to>
      <xdr:col>28</xdr:col>
      <xdr:colOff>714332</xdr:colOff>
      <xdr:row>18</xdr:row>
      <xdr:rowOff>110034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46CD759-BB0D-B945-B1C4-4EDC251E8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147174</xdr:colOff>
      <xdr:row>20</xdr:row>
      <xdr:rowOff>38100</xdr:rowOff>
    </xdr:from>
    <xdr:to>
      <xdr:col>27</xdr:col>
      <xdr:colOff>735021</xdr:colOff>
      <xdr:row>35</xdr:row>
      <xdr:rowOff>122734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1F9C533-FBF4-A24C-A3B0-5230DBAB1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373916</xdr:colOff>
      <xdr:row>1</xdr:row>
      <xdr:rowOff>61951</xdr:rowOff>
    </xdr:from>
    <xdr:to>
      <xdr:col>41</xdr:col>
      <xdr:colOff>47800</xdr:colOff>
      <xdr:row>16</xdr:row>
      <xdr:rowOff>146585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1207D7-A3B2-804F-AF6D-414CBC398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828948</xdr:colOff>
      <xdr:row>37</xdr:row>
      <xdr:rowOff>100052</xdr:rowOff>
    </xdr:from>
    <xdr:to>
      <xdr:col>6</xdr:col>
      <xdr:colOff>474292</xdr:colOff>
      <xdr:row>52</xdr:row>
      <xdr:rowOff>184686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72D4BEF-4988-344A-8D9F-AA3B40FC7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408720</xdr:colOff>
      <xdr:row>20</xdr:row>
      <xdr:rowOff>38804</xdr:rowOff>
    </xdr:from>
    <xdr:to>
      <xdr:col>34</xdr:col>
      <xdr:colOff>83171</xdr:colOff>
      <xdr:row>35</xdr:row>
      <xdr:rowOff>123438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4A168F9-BAB5-194F-BB05-C110F0AA5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357188</xdr:colOff>
      <xdr:row>37</xdr:row>
      <xdr:rowOff>162002</xdr:rowOff>
    </xdr:from>
    <xdr:to>
      <xdr:col>18</xdr:col>
      <xdr:colOff>732137</xdr:colOff>
      <xdr:row>53</xdr:row>
      <xdr:rowOff>60782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3EFA4C-BC9D-6F40-9D15-FD8303417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645881</xdr:colOff>
      <xdr:row>19</xdr:row>
      <xdr:rowOff>167578</xdr:rowOff>
    </xdr:from>
    <xdr:to>
      <xdr:col>40</xdr:col>
      <xdr:colOff>195330</xdr:colOff>
      <xdr:row>35</xdr:row>
      <xdr:rowOff>66359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98D9DBD-318F-FC40-9990-C159F1D8D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305460</xdr:colOff>
      <xdr:row>3</xdr:row>
      <xdr:rowOff>30975</xdr:rowOff>
    </xdr:from>
    <xdr:to>
      <xdr:col>34</xdr:col>
      <xdr:colOff>680408</xdr:colOff>
      <xdr:row>17</xdr:row>
      <xdr:rowOff>159989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96F82E-7BB7-7743-A0C6-C020761FC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88630</xdr:colOff>
      <xdr:row>37</xdr:row>
      <xdr:rowOff>156427</xdr:rowOff>
    </xdr:from>
    <xdr:to>
      <xdr:col>12</xdr:col>
      <xdr:colOff>463578</xdr:colOff>
      <xdr:row>53</xdr:row>
      <xdr:rowOff>70647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1E5DD4B-1847-A942-B0ED-6350CE5D8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619512</xdr:colOff>
      <xdr:row>58</xdr:row>
      <xdr:rowOff>112090</xdr:rowOff>
    </xdr:from>
    <xdr:to>
      <xdr:col>7</xdr:col>
      <xdr:colOff>556487</xdr:colOff>
      <xdr:row>74</xdr:row>
      <xdr:rowOff>2490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DFE2FB9-0AA2-DA42-8DA4-3B8157839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789807</xdr:colOff>
      <xdr:row>58</xdr:row>
      <xdr:rowOff>157168</xdr:rowOff>
    </xdr:from>
    <xdr:to>
      <xdr:col>14</xdr:col>
      <xdr:colOff>814245</xdr:colOff>
      <xdr:row>74</xdr:row>
      <xdr:rowOff>67800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D04FAC3-BC9E-144F-A9E3-3D785DE29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324808</xdr:colOff>
      <xdr:row>59</xdr:row>
      <xdr:rowOff>41490</xdr:rowOff>
    </xdr:from>
    <xdr:to>
      <xdr:col>22</xdr:col>
      <xdr:colOff>279328</xdr:colOff>
      <xdr:row>74</xdr:row>
      <xdr:rowOff>137976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C2C7A54-2E09-4948-86AD-C253A6E8C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30</xdr:col>
      <xdr:colOff>170</xdr:colOff>
      <xdr:row>59</xdr:row>
      <xdr:rowOff>76200</xdr:rowOff>
    </xdr:from>
    <xdr:to>
      <xdr:col>37</xdr:col>
      <xdr:colOff>37718</xdr:colOff>
      <xdr:row>74</xdr:row>
      <xdr:rowOff>160669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8D9EDE6-96C5-D547-8853-1CAB0859A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557291</xdr:colOff>
      <xdr:row>58</xdr:row>
      <xdr:rowOff>169127</xdr:rowOff>
    </xdr:from>
    <xdr:to>
      <xdr:col>29</xdr:col>
      <xdr:colOff>533721</xdr:colOff>
      <xdr:row>74</xdr:row>
      <xdr:rowOff>71943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A093B95-FEEA-7844-A65E-A1C6C48EC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0D82-1A64-4BE9-B761-3C37D399DC72}">
  <dimension ref="A1:S21"/>
  <sheetViews>
    <sheetView topLeftCell="C1" workbookViewId="0">
      <selection activeCell="B3" sqref="B3:B19"/>
    </sheetView>
  </sheetViews>
  <sheetFormatPr baseColWidth="10" defaultColWidth="8.83203125" defaultRowHeight="15" x14ac:dyDescent="0.2"/>
  <cols>
    <col min="1" max="1" width="18.33203125" customWidth="1"/>
    <col min="3" max="3" width="16.1640625" customWidth="1"/>
    <col min="4" max="4" width="9.5" customWidth="1"/>
    <col min="6" max="6" width="19.83203125" customWidth="1"/>
    <col min="8" max="8" width="18.1640625" customWidth="1"/>
    <col min="9" max="9" width="11.1640625" customWidth="1"/>
    <col min="11" max="11" width="18.5" bestFit="1" customWidth="1"/>
    <col min="13" max="13" width="16.5" customWidth="1"/>
    <col min="14" max="14" width="10.83203125" customWidth="1"/>
    <col min="16" max="16" width="18.5" bestFit="1" customWidth="1"/>
    <col min="18" max="18" width="17.83203125" customWidth="1"/>
    <col min="19" max="19" width="10.6640625" customWidth="1"/>
  </cols>
  <sheetData>
    <row r="1" spans="1:19" ht="16" x14ac:dyDescent="0.2">
      <c r="A1" s="34" t="s">
        <v>0</v>
      </c>
      <c r="B1" s="34"/>
      <c r="C1" s="34"/>
      <c r="D1" s="34"/>
      <c r="F1" s="35" t="s">
        <v>25</v>
      </c>
      <c r="G1" s="35"/>
      <c r="H1" s="35"/>
      <c r="I1" s="35"/>
      <c r="K1" s="35" t="s">
        <v>28</v>
      </c>
      <c r="L1" s="35"/>
      <c r="M1" s="35"/>
      <c r="N1" s="35"/>
      <c r="P1" s="35" t="s">
        <v>29</v>
      </c>
      <c r="Q1" s="35"/>
      <c r="R1" s="35"/>
      <c r="S1" s="35"/>
    </row>
    <row r="2" spans="1:19" ht="17" x14ac:dyDescent="0.2">
      <c r="A2" s="1" t="s">
        <v>1</v>
      </c>
      <c r="B2" s="1" t="s">
        <v>2</v>
      </c>
      <c r="C2" s="1" t="s">
        <v>3</v>
      </c>
      <c r="D2" s="1" t="s">
        <v>4</v>
      </c>
      <c r="F2" s="8" t="s">
        <v>1</v>
      </c>
      <c r="G2" s="8" t="s">
        <v>26</v>
      </c>
      <c r="H2" s="8" t="s">
        <v>3</v>
      </c>
      <c r="I2" s="8" t="s">
        <v>27</v>
      </c>
      <c r="K2" s="8" t="s">
        <v>1</v>
      </c>
      <c r="L2" s="8" t="s">
        <v>26</v>
      </c>
      <c r="M2" s="8" t="s">
        <v>3</v>
      </c>
      <c r="N2" s="8" t="s">
        <v>4</v>
      </c>
      <c r="P2" s="22" t="s">
        <v>1</v>
      </c>
      <c r="Q2" s="8" t="s">
        <v>23</v>
      </c>
      <c r="R2" s="8" t="s">
        <v>3</v>
      </c>
      <c r="S2" s="8" t="s">
        <v>27</v>
      </c>
    </row>
    <row r="3" spans="1:19" ht="16" x14ac:dyDescent="0.2">
      <c r="A3" s="6" t="s">
        <v>5</v>
      </c>
      <c r="B3" s="2">
        <v>0.41788725666382004</v>
      </c>
      <c r="C3" s="2">
        <v>0.40699999999999997</v>
      </c>
      <c r="D3" s="2">
        <v>1.0267500163730223</v>
      </c>
      <c r="F3" s="14" t="s">
        <v>5</v>
      </c>
      <c r="G3" s="15">
        <v>2.195347526122192</v>
      </c>
      <c r="H3" s="16">
        <v>2.1800000000000002</v>
      </c>
      <c r="I3" s="15">
        <v>1.0070401495973358</v>
      </c>
      <c r="K3" s="16" t="s">
        <v>5</v>
      </c>
      <c r="L3" s="21">
        <v>2.6412298269617229E-2</v>
      </c>
      <c r="M3" s="21">
        <v>2.6100000000000002E-2</v>
      </c>
      <c r="N3" s="21">
        <v>1.0119654509431888</v>
      </c>
      <c r="P3" s="14" t="s">
        <v>5</v>
      </c>
      <c r="Q3" s="9">
        <v>0.10095941085348707</v>
      </c>
      <c r="R3">
        <v>0.1</v>
      </c>
      <c r="S3" s="23">
        <v>1.0095941085348707</v>
      </c>
    </row>
    <row r="4" spans="1:19" ht="16" x14ac:dyDescent="0.2">
      <c r="A4" s="6" t="s">
        <v>6</v>
      </c>
      <c r="B4" s="2">
        <v>476.30329540249659</v>
      </c>
      <c r="C4" s="2">
        <v>472</v>
      </c>
      <c r="D4" s="2">
        <v>1.0091171512764758</v>
      </c>
      <c r="F4" s="14" t="s">
        <v>6</v>
      </c>
      <c r="G4" s="15">
        <v>454.05378291312689</v>
      </c>
      <c r="H4" s="16">
        <v>438.48</v>
      </c>
      <c r="I4" s="15">
        <v>1.0355176585320354</v>
      </c>
      <c r="K4" s="16" t="s">
        <v>6</v>
      </c>
      <c r="L4" s="21">
        <v>1.1568308029699754E-2</v>
      </c>
      <c r="M4" s="21">
        <v>1.0919999999999999E-2</v>
      </c>
      <c r="N4" s="21">
        <v>1.0593688671886223</v>
      </c>
      <c r="P4" s="14" t="s">
        <v>6</v>
      </c>
      <c r="Q4" s="9">
        <v>10.875772509327838</v>
      </c>
      <c r="R4">
        <v>9.89</v>
      </c>
      <c r="S4" s="23">
        <v>1.0996736612060503</v>
      </c>
    </row>
    <row r="5" spans="1:19" ht="16" x14ac:dyDescent="0.2">
      <c r="A5" s="6" t="s">
        <v>7</v>
      </c>
      <c r="B5" s="2">
        <v>1815.6586063093732</v>
      </c>
      <c r="C5" s="2">
        <v>1840</v>
      </c>
      <c r="D5" s="2">
        <v>0.98677098168987676</v>
      </c>
      <c r="F5" s="14" t="s">
        <v>7</v>
      </c>
      <c r="G5" s="15">
        <v>1765.694440179949</v>
      </c>
      <c r="H5" s="16">
        <v>1762.17</v>
      </c>
      <c r="I5" s="15">
        <v>1.0020000568503316</v>
      </c>
      <c r="K5" s="16" t="s">
        <v>7</v>
      </c>
      <c r="L5" s="21">
        <v>315.91408676856565</v>
      </c>
      <c r="M5" s="21">
        <v>313</v>
      </c>
      <c r="N5" s="21">
        <v>1.0093101813692194</v>
      </c>
      <c r="P5" s="14" t="s">
        <v>7</v>
      </c>
      <c r="Q5" s="9">
        <v>79.998931057107242</v>
      </c>
      <c r="R5">
        <v>79.14</v>
      </c>
      <c r="S5" s="23">
        <v>1.0108533113104277</v>
      </c>
    </row>
    <row r="6" spans="1:19" ht="16" x14ac:dyDescent="0.2">
      <c r="A6" s="7" t="s">
        <v>8</v>
      </c>
      <c r="B6" s="2">
        <v>1811.7750546452744</v>
      </c>
      <c r="C6" s="2">
        <v>1840</v>
      </c>
      <c r="D6" s="2">
        <v>0.98466035578547517</v>
      </c>
      <c r="F6" s="14" t="s">
        <v>8</v>
      </c>
      <c r="G6" s="2">
        <v>1757.8710937638489</v>
      </c>
      <c r="H6" s="14">
        <v>1762.17</v>
      </c>
      <c r="I6" s="2">
        <v>0.99756044749589923</v>
      </c>
      <c r="K6" s="25" t="s">
        <v>8</v>
      </c>
      <c r="L6" s="21">
        <v>317.30489800880065</v>
      </c>
      <c r="M6" s="21">
        <v>313</v>
      </c>
      <c r="N6" s="21">
        <v>1.0137536677597465</v>
      </c>
      <c r="P6" s="14" t="s">
        <v>8</v>
      </c>
      <c r="Q6" s="10">
        <v>80.14289708671545</v>
      </c>
      <c r="R6" s="11">
        <v>79.14</v>
      </c>
      <c r="S6" s="24">
        <v>1.0126724423390883</v>
      </c>
    </row>
    <row r="7" spans="1:19" ht="16" x14ac:dyDescent="0.2">
      <c r="A7" s="6" t="s">
        <v>9</v>
      </c>
      <c r="B7" s="2">
        <v>749.3622665847123</v>
      </c>
      <c r="C7" s="2">
        <v>652</v>
      </c>
      <c r="D7" s="2">
        <v>1.1493286297311538</v>
      </c>
      <c r="F7" s="14" t="s">
        <v>9</v>
      </c>
      <c r="G7" s="15">
        <v>735.97084014733218</v>
      </c>
      <c r="H7" s="16">
        <v>662.63</v>
      </c>
      <c r="I7" s="15">
        <v>1.1106814363179032</v>
      </c>
      <c r="K7" s="16" t="s">
        <v>9</v>
      </c>
      <c r="L7" s="21">
        <v>5.0417984551708415</v>
      </c>
      <c r="M7" s="21">
        <v>4.5999999999999996</v>
      </c>
      <c r="N7" s="21">
        <v>1.0960431424284438</v>
      </c>
      <c r="P7" s="14" t="s">
        <v>9</v>
      </c>
      <c r="Q7" s="9">
        <v>3.0764924837320948</v>
      </c>
      <c r="R7">
        <v>3.07</v>
      </c>
      <c r="S7" s="23">
        <v>1.0021148155479136</v>
      </c>
    </row>
    <row r="8" spans="1:19" ht="16" x14ac:dyDescent="0.2">
      <c r="A8" s="6" t="s">
        <v>10</v>
      </c>
      <c r="B8" s="2">
        <v>2348.2831722860738</v>
      </c>
      <c r="C8" s="2">
        <v>2230</v>
      </c>
      <c r="D8" s="2">
        <v>1.0530417812942034</v>
      </c>
      <c r="F8" s="14" t="s">
        <v>10</v>
      </c>
      <c r="G8" s="15">
        <v>2207.3524991502213</v>
      </c>
      <c r="H8" s="16">
        <v>2170.85</v>
      </c>
      <c r="I8" s="15">
        <v>1.0168148417210869</v>
      </c>
      <c r="K8" s="16" t="s">
        <v>10</v>
      </c>
      <c r="L8" s="21">
        <v>1260.3515525037337</v>
      </c>
      <c r="M8" s="21">
        <v>1250</v>
      </c>
      <c r="N8" s="21">
        <v>1.008281242002987</v>
      </c>
      <c r="P8" s="14" t="s">
        <v>10</v>
      </c>
      <c r="Q8" s="9">
        <v>1809.6369460845208</v>
      </c>
      <c r="R8">
        <v>1797.96</v>
      </c>
      <c r="S8" s="23">
        <v>1.0064945527623088</v>
      </c>
    </row>
    <row r="9" spans="1:19" ht="16" x14ac:dyDescent="0.2">
      <c r="A9" s="6" t="s">
        <v>11</v>
      </c>
      <c r="B9" s="2">
        <v>2.7973034927663019</v>
      </c>
      <c r="C9" s="2">
        <v>2.52</v>
      </c>
      <c r="D9" s="2">
        <v>1.1100410685580562</v>
      </c>
      <c r="F9" s="14" t="s">
        <v>11</v>
      </c>
      <c r="G9" s="15">
        <v>2.6954694691641907</v>
      </c>
      <c r="H9" s="16">
        <v>2.41</v>
      </c>
      <c r="I9" s="15">
        <v>1.1184520618938549</v>
      </c>
      <c r="K9" s="16" t="s">
        <v>11</v>
      </c>
      <c r="L9" s="21">
        <v>0.106551109981617</v>
      </c>
      <c r="M9" s="21">
        <v>0.105</v>
      </c>
      <c r="N9" s="21">
        <v>1.0147724760154</v>
      </c>
      <c r="P9" s="14" t="s">
        <v>11</v>
      </c>
      <c r="Q9" s="9">
        <v>0.17136139612638399</v>
      </c>
      <c r="R9">
        <v>0.17</v>
      </c>
      <c r="S9" s="23">
        <v>1.0080082125081411</v>
      </c>
    </row>
    <row r="10" spans="1:19" ht="16" x14ac:dyDescent="0.2">
      <c r="A10" s="6" t="s">
        <v>12</v>
      </c>
      <c r="B10" s="2">
        <v>75.751482274038779</v>
      </c>
      <c r="C10" s="2">
        <v>69.2</v>
      </c>
      <c r="D10" s="2">
        <v>1.0946745993358205</v>
      </c>
      <c r="F10" s="14" t="s">
        <v>12</v>
      </c>
      <c r="G10" s="15">
        <v>78.444320333842569</v>
      </c>
      <c r="H10" s="16">
        <v>70.52</v>
      </c>
      <c r="I10" s="15">
        <v>1.1123698288973707</v>
      </c>
      <c r="K10" s="16" t="s">
        <v>12</v>
      </c>
      <c r="L10" s="21">
        <v>77.977932922025147</v>
      </c>
      <c r="M10" s="21">
        <v>75.2</v>
      </c>
      <c r="N10" s="21">
        <v>1.0369405973673556</v>
      </c>
      <c r="P10" s="14" t="s">
        <v>12</v>
      </c>
      <c r="Q10" s="9">
        <v>72.113523930724341</v>
      </c>
      <c r="R10">
        <v>70.52</v>
      </c>
      <c r="S10" s="23">
        <v>1.0225967658922908</v>
      </c>
    </row>
    <row r="11" spans="1:19" ht="16" x14ac:dyDescent="0.2">
      <c r="A11" s="6" t="s">
        <v>13</v>
      </c>
      <c r="B11" s="2">
        <v>3467.2739070394323</v>
      </c>
      <c r="C11" s="2">
        <v>2960</v>
      </c>
      <c r="D11" s="2">
        <v>1.1713763199457541</v>
      </c>
      <c r="F11" s="14" t="s">
        <v>13</v>
      </c>
      <c r="G11" s="15">
        <v>3019.53167382936</v>
      </c>
      <c r="H11" s="16">
        <v>2729.74</v>
      </c>
      <c r="I11" s="15">
        <v>1.1061609068370468</v>
      </c>
      <c r="K11" s="25" t="s">
        <v>13</v>
      </c>
      <c r="L11" s="21">
        <v>7.4490418127908589</v>
      </c>
      <c r="M11" s="21">
        <v>7.2</v>
      </c>
      <c r="N11" s="21">
        <v>1.0345891406653971</v>
      </c>
      <c r="P11" s="14" t="s">
        <v>13</v>
      </c>
      <c r="Q11" s="9">
        <v>7.9331875590786556</v>
      </c>
      <c r="R11">
        <v>7.59</v>
      </c>
      <c r="S11" s="23">
        <v>1.0452157521842762</v>
      </c>
    </row>
    <row r="12" spans="1:19" ht="16" x14ac:dyDescent="0.2">
      <c r="A12" s="6" t="s">
        <v>14</v>
      </c>
      <c r="B12" s="2">
        <v>1.9060070329001679</v>
      </c>
      <c r="C12" s="2">
        <v>1.68</v>
      </c>
      <c r="D12" s="2">
        <v>1.1345279957739096</v>
      </c>
      <c r="F12" s="14" t="s">
        <v>14</v>
      </c>
      <c r="G12" s="15">
        <v>3.9639391907181789</v>
      </c>
      <c r="H12" s="16">
        <v>3.42</v>
      </c>
      <c r="I12" s="15">
        <v>1.1590465469936195</v>
      </c>
      <c r="K12" s="26" t="s">
        <v>14</v>
      </c>
      <c r="L12" s="21">
        <v>1.1199608996668513</v>
      </c>
      <c r="M12" s="21">
        <v>0.56799999999999995</v>
      </c>
      <c r="N12" s="21">
        <v>1.9717621473007947</v>
      </c>
      <c r="P12" s="14" t="s">
        <v>14</v>
      </c>
      <c r="Q12" s="9">
        <v>1.5137506457067647</v>
      </c>
      <c r="R12">
        <v>0.76</v>
      </c>
      <c r="S12" s="23">
        <v>1.9917771654036376</v>
      </c>
    </row>
    <row r="13" spans="1:19" ht="16" x14ac:dyDescent="0.2">
      <c r="A13" s="6" t="s">
        <v>15</v>
      </c>
      <c r="B13" s="2">
        <v>10.356698526638695</v>
      </c>
      <c r="C13" s="2">
        <v>10.199999999999999</v>
      </c>
      <c r="D13" s="2">
        <v>1.0153626006508525</v>
      </c>
      <c r="F13" s="14" t="s">
        <v>15</v>
      </c>
      <c r="G13" s="15">
        <v>10.892341907676249</v>
      </c>
      <c r="H13" s="16">
        <v>10.81</v>
      </c>
      <c r="I13" s="15">
        <v>1.0076171977498842</v>
      </c>
      <c r="K13" s="16" t="s">
        <v>15</v>
      </c>
      <c r="L13" s="21">
        <v>1.1095355679985233</v>
      </c>
      <c r="M13" s="21">
        <v>1.0900000000000001</v>
      </c>
      <c r="N13" s="21">
        <v>1.0179225394481863</v>
      </c>
      <c r="P13" s="14" t="s">
        <v>15</v>
      </c>
      <c r="Q13" s="9">
        <v>1.3903324755929873</v>
      </c>
      <c r="R13">
        <v>1.37</v>
      </c>
      <c r="S13" s="23">
        <v>1.0148412230605746</v>
      </c>
    </row>
    <row r="14" spans="1:19" ht="16" x14ac:dyDescent="0.2">
      <c r="A14" s="6" t="s">
        <v>16</v>
      </c>
      <c r="B14" s="2">
        <v>61.020537564051224</v>
      </c>
      <c r="C14" s="2">
        <v>57.8</v>
      </c>
      <c r="D14" s="2">
        <v>1.0557186429766647</v>
      </c>
      <c r="F14" s="14" t="s">
        <v>16</v>
      </c>
      <c r="G14" s="15">
        <v>73.669143718437397</v>
      </c>
      <c r="H14" s="16">
        <v>67.180000000000007</v>
      </c>
      <c r="I14" s="15">
        <v>1.0965933866989788</v>
      </c>
      <c r="K14" s="16" t="s">
        <v>16</v>
      </c>
      <c r="L14" s="21">
        <v>3.7858473815697407</v>
      </c>
      <c r="M14" s="21">
        <v>3.37</v>
      </c>
      <c r="N14" s="21">
        <v>1.1233968491304869</v>
      </c>
      <c r="P14" s="14" t="s">
        <v>16</v>
      </c>
      <c r="Q14" s="9">
        <v>4.050317040963475</v>
      </c>
      <c r="R14">
        <v>3.6</v>
      </c>
      <c r="S14" s="23">
        <v>1.1250880669342986</v>
      </c>
    </row>
    <row r="15" spans="1:19" ht="16" x14ac:dyDescent="0.2">
      <c r="A15" s="7" t="s">
        <v>17</v>
      </c>
      <c r="B15" s="3" t="s">
        <v>18</v>
      </c>
      <c r="C15" s="2">
        <v>6.9900000000000004E-2</v>
      </c>
      <c r="D15" s="3" t="s">
        <v>18</v>
      </c>
      <c r="F15" s="14" t="s">
        <v>17</v>
      </c>
      <c r="G15" s="17" t="s">
        <v>18</v>
      </c>
      <c r="H15" s="18">
        <v>0.42</v>
      </c>
      <c r="I15" s="17" t="s">
        <v>18</v>
      </c>
      <c r="K15" s="16" t="s">
        <v>17</v>
      </c>
      <c r="L15" s="21">
        <v>9.884281523026563E-3</v>
      </c>
      <c r="M15" s="21">
        <v>1.3599999999999999E-2</v>
      </c>
      <c r="N15" s="21">
        <v>0.72678540610489439</v>
      </c>
      <c r="P15" s="14" t="s">
        <v>17</v>
      </c>
      <c r="Q15" s="9">
        <v>0.56570372088862364</v>
      </c>
      <c r="R15">
        <v>0.23</v>
      </c>
      <c r="S15" s="23">
        <v>2.4595813951679286</v>
      </c>
    </row>
    <row r="16" spans="1:19" ht="16" x14ac:dyDescent="0.2">
      <c r="A16" s="6" t="s">
        <v>19</v>
      </c>
      <c r="B16" s="2">
        <v>15.705126391664173</v>
      </c>
      <c r="C16" s="2">
        <v>14.3</v>
      </c>
      <c r="D16" s="2">
        <v>1.0982605868296624</v>
      </c>
      <c r="F16" s="14" t="s">
        <v>19</v>
      </c>
      <c r="G16" s="2">
        <v>14.685705771311966</v>
      </c>
      <c r="H16" s="14">
        <v>14.22</v>
      </c>
      <c r="I16" s="2">
        <v>1.0327500542413477</v>
      </c>
      <c r="K16" s="26" t="s">
        <v>19</v>
      </c>
      <c r="L16" s="21">
        <v>7.091924999878878</v>
      </c>
      <c r="M16" s="21">
        <v>6.91</v>
      </c>
      <c r="N16" s="21">
        <v>1.026327785800127</v>
      </c>
      <c r="P16" s="14" t="s">
        <v>19</v>
      </c>
      <c r="Q16" s="9">
        <v>8.1135184547676555</v>
      </c>
      <c r="R16">
        <v>7.81</v>
      </c>
      <c r="S16" s="23">
        <v>1.0388627983057177</v>
      </c>
    </row>
    <row r="17" spans="1:19" ht="16" x14ac:dyDescent="0.2">
      <c r="A17" s="6" t="s">
        <v>20</v>
      </c>
      <c r="B17" s="2">
        <v>18.306866215968231</v>
      </c>
      <c r="C17" s="2">
        <v>17.399999999999999</v>
      </c>
      <c r="D17" s="2">
        <v>1.0521187480441514</v>
      </c>
      <c r="F17" s="14" t="s">
        <v>20</v>
      </c>
      <c r="G17" s="15">
        <v>18.132009276572507</v>
      </c>
      <c r="H17" s="16">
        <v>16.79</v>
      </c>
      <c r="I17" s="15">
        <v>1.0799290813920492</v>
      </c>
      <c r="K17" s="16" t="s">
        <v>20</v>
      </c>
      <c r="L17" s="21">
        <v>35.765209202269524</v>
      </c>
      <c r="M17" s="21">
        <v>35</v>
      </c>
      <c r="N17" s="21">
        <v>1.0218631200648436</v>
      </c>
      <c r="P17" s="14" t="s">
        <v>20</v>
      </c>
      <c r="Q17" s="9">
        <v>37.412290229697774</v>
      </c>
      <c r="R17">
        <v>36.61</v>
      </c>
      <c r="S17" s="23">
        <v>1.0219145105079972</v>
      </c>
    </row>
    <row r="18" spans="1:19" ht="16" x14ac:dyDescent="0.2">
      <c r="A18" s="6" t="s">
        <v>21</v>
      </c>
      <c r="B18" s="2">
        <v>18.211865249913266</v>
      </c>
      <c r="C18" s="2">
        <v>17.399999999999999</v>
      </c>
      <c r="D18" s="2">
        <v>1.0466589224088085</v>
      </c>
      <c r="F18" s="14" t="s">
        <v>21</v>
      </c>
      <c r="G18" s="15">
        <v>17.997165932544036</v>
      </c>
      <c r="H18" s="16">
        <v>16.79</v>
      </c>
      <c r="I18" s="15">
        <v>1.0718979114082214</v>
      </c>
      <c r="K18" s="16" t="s">
        <v>21</v>
      </c>
      <c r="L18" s="21">
        <v>35.73975774494167</v>
      </c>
      <c r="M18" s="21">
        <v>35</v>
      </c>
      <c r="N18" s="21">
        <v>1.021135935569762</v>
      </c>
      <c r="P18" s="14" t="s">
        <v>21</v>
      </c>
      <c r="Q18" s="9">
        <v>37.44063494544411</v>
      </c>
      <c r="R18">
        <v>36.61</v>
      </c>
      <c r="S18" s="23">
        <v>1.0226887447540047</v>
      </c>
    </row>
    <row r="19" spans="1:19" ht="16" x14ac:dyDescent="0.2">
      <c r="A19" s="6" t="s">
        <v>22</v>
      </c>
      <c r="B19" s="2">
        <v>3.1698231265122212</v>
      </c>
      <c r="C19" s="2">
        <v>2.71</v>
      </c>
      <c r="D19" s="2">
        <v>1.1696764304473142</v>
      </c>
      <c r="F19" s="14" t="s">
        <v>22</v>
      </c>
      <c r="G19" s="15">
        <v>3.0749476196255134</v>
      </c>
      <c r="H19" s="16">
        <v>2.73</v>
      </c>
      <c r="I19" s="15">
        <v>1.126354439423265</v>
      </c>
      <c r="K19" s="16" t="s">
        <v>22</v>
      </c>
      <c r="L19" s="21">
        <v>6.3917917557569079E-2</v>
      </c>
      <c r="M19" s="21">
        <v>5.8900000000000001E-2</v>
      </c>
      <c r="N19" s="21">
        <v>1.0851938464782527</v>
      </c>
      <c r="P19" s="14" t="s">
        <v>22</v>
      </c>
      <c r="Q19" s="9">
        <v>6.4942400005725723E-2</v>
      </c>
      <c r="R19">
        <v>0.06</v>
      </c>
      <c r="S19" s="23">
        <v>1.0823733334287622</v>
      </c>
    </row>
    <row r="20" spans="1:19" ht="16" x14ac:dyDescent="0.2">
      <c r="C20" s="4" t="s">
        <v>23</v>
      </c>
      <c r="D20" s="5">
        <f>AVERAGE(D3:D19)</f>
        <v>1.0723803019450751</v>
      </c>
      <c r="F20" s="16"/>
      <c r="G20" s="16"/>
      <c r="H20" s="4" t="s">
        <v>23</v>
      </c>
      <c r="I20" s="5">
        <f>AVERAGE(I3:I19)</f>
        <v>1.0675491253781395</v>
      </c>
      <c r="M20" s="12" t="s">
        <v>23</v>
      </c>
      <c r="N20" s="13">
        <f>AVERAGE(N3:N19)</f>
        <v>1.075259552684571</v>
      </c>
      <c r="R20" s="12" t="s">
        <v>23</v>
      </c>
      <c r="S20" s="13">
        <f>AVERAGE(S3:S19)</f>
        <v>1.1749618152851933</v>
      </c>
    </row>
    <row r="21" spans="1:19" ht="16" x14ac:dyDescent="0.2">
      <c r="C21" s="4" t="s">
        <v>24</v>
      </c>
      <c r="D21" s="5">
        <f>STDEV(D3:D19)</f>
        <v>6.2031233368585147E-2</v>
      </c>
      <c r="F21" s="16"/>
      <c r="G21" s="18"/>
      <c r="H21" s="19" t="s">
        <v>24</v>
      </c>
      <c r="I21" s="20">
        <f>STDEV(I3:I19)</f>
        <v>5.2950343459633183E-2</v>
      </c>
      <c r="M21" s="12" t="s">
        <v>24</v>
      </c>
      <c r="N21" s="13">
        <f>STDEV(N3:N19)</f>
        <v>0.24534663385333716</v>
      </c>
      <c r="R21" s="12" t="s">
        <v>24</v>
      </c>
      <c r="S21" s="13">
        <f>STDEV(S3:S19)</f>
        <v>0.40556527647189611</v>
      </c>
    </row>
  </sheetData>
  <mergeCells count="4">
    <mergeCell ref="A1:D1"/>
    <mergeCell ref="F1:I1"/>
    <mergeCell ref="K1:N1"/>
    <mergeCell ref="P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67830-4DA2-45B8-80C5-5C5CBD212B07}">
  <dimension ref="A1:R28"/>
  <sheetViews>
    <sheetView tabSelected="1" zoomScale="75" workbookViewId="0">
      <selection activeCell="B30" sqref="B30"/>
    </sheetView>
  </sheetViews>
  <sheetFormatPr baseColWidth="10" defaultColWidth="8.83203125" defaultRowHeight="15" x14ac:dyDescent="0.2"/>
  <cols>
    <col min="1" max="1" width="17.5" bestFit="1" customWidth="1"/>
    <col min="2" max="3" width="9.1640625" bestFit="1" customWidth="1"/>
    <col min="4" max="7" width="11.5" bestFit="1" customWidth="1"/>
    <col min="8" max="8" width="9.1640625" bestFit="1" customWidth="1"/>
    <col min="9" max="9" width="10.5" bestFit="1" customWidth="1"/>
    <col min="10" max="10" width="11.5" bestFit="1" customWidth="1"/>
    <col min="11" max="11" width="9.1640625" bestFit="1" customWidth="1"/>
    <col min="12" max="12" width="9.5" bestFit="1" customWidth="1"/>
    <col min="13" max="13" width="10.5" bestFit="1" customWidth="1"/>
    <col min="14" max="14" width="9.1640625" bestFit="1" customWidth="1"/>
    <col min="15" max="17" width="9.5" bestFit="1" customWidth="1"/>
    <col min="18" max="18" width="9.1640625" bestFit="1" customWidth="1"/>
  </cols>
  <sheetData>
    <row r="1" spans="1:18" x14ac:dyDescent="0.2">
      <c r="B1" s="33" t="s">
        <v>39</v>
      </c>
      <c r="C1" s="33" t="s">
        <v>38</v>
      </c>
      <c r="D1" s="33" t="s">
        <v>40</v>
      </c>
      <c r="E1" s="33" t="s">
        <v>41</v>
      </c>
      <c r="F1" s="33" t="s">
        <v>42</v>
      </c>
      <c r="G1" s="33" t="s">
        <v>43</v>
      </c>
      <c r="H1" s="33" t="s">
        <v>44</v>
      </c>
      <c r="I1" s="33" t="s">
        <v>45</v>
      </c>
      <c r="J1" s="33" t="s">
        <v>46</v>
      </c>
      <c r="K1" s="33" t="s">
        <v>47</v>
      </c>
      <c r="L1" s="33" t="s">
        <v>48</v>
      </c>
      <c r="M1" s="33" t="s">
        <v>49</v>
      </c>
      <c r="N1" s="33" t="s">
        <v>50</v>
      </c>
      <c r="O1" s="33" t="s">
        <v>51</v>
      </c>
      <c r="P1" s="33" t="s">
        <v>52</v>
      </c>
      <c r="Q1" s="33" t="s">
        <v>53</v>
      </c>
      <c r="R1" s="33" t="s">
        <v>54</v>
      </c>
    </row>
    <row r="2" spans="1:18" x14ac:dyDescent="0.2">
      <c r="A2" t="s">
        <v>55</v>
      </c>
      <c r="B2" s="28">
        <v>4.9447943760015899E-2</v>
      </c>
      <c r="C2" s="28">
        <v>1.24642742365012</v>
      </c>
      <c r="D2" s="28">
        <v>1573.02920307096</v>
      </c>
      <c r="E2" s="28">
        <v>1556.5503254860701</v>
      </c>
      <c r="F2" s="28">
        <v>2400.37769467628</v>
      </c>
      <c r="G2" s="28">
        <v>2911.91220283039</v>
      </c>
      <c r="H2" s="28">
        <v>0.94844291878963405</v>
      </c>
      <c r="I2" s="28">
        <v>86.602190352514597</v>
      </c>
      <c r="J2" s="28">
        <v>2040.76201976998</v>
      </c>
      <c r="K2" s="28">
        <v>1.25165589468168</v>
      </c>
      <c r="L2" s="28">
        <v>14.5898939341904</v>
      </c>
      <c r="M2" s="28">
        <v>56.9309066466339</v>
      </c>
      <c r="N2" s="28">
        <v>-7.9036902560458699E-3</v>
      </c>
      <c r="O2" s="28">
        <v>21.823143005292302</v>
      </c>
      <c r="P2" s="28">
        <v>15.278031933727901</v>
      </c>
      <c r="Q2" s="28">
        <v>15.6461074292004</v>
      </c>
      <c r="R2" s="28">
        <v>3.9826408860309299</v>
      </c>
    </row>
    <row r="3" spans="1:18" x14ac:dyDescent="0.2">
      <c r="A3" t="s">
        <v>30</v>
      </c>
      <c r="B3" s="28">
        <v>7.1182319603406305E-2</v>
      </c>
      <c r="C3" s="28">
        <v>1.34761921353281</v>
      </c>
      <c r="D3" s="28">
        <v>1582.4707734549299</v>
      </c>
      <c r="E3" s="28">
        <v>1575.9127017815699</v>
      </c>
      <c r="F3" s="28">
        <v>2982.3742207222799</v>
      </c>
      <c r="G3" s="28">
        <v>3721.0567569537998</v>
      </c>
      <c r="H3" s="28">
        <v>1.18886721883444</v>
      </c>
      <c r="I3" s="28">
        <v>84.907115703986605</v>
      </c>
      <c r="J3" s="28">
        <v>1941.7944018948799</v>
      </c>
      <c r="K3" s="28">
        <v>1.6881397383786001</v>
      </c>
      <c r="L3" s="28">
        <v>14.0833611328966</v>
      </c>
      <c r="M3" s="28">
        <v>65.7882864561834</v>
      </c>
      <c r="N3" s="28">
        <v>-2.0093556837923299E-2</v>
      </c>
      <c r="O3" s="28">
        <v>26.888241792365498</v>
      </c>
      <c r="P3" s="28">
        <v>15.8294830679986</v>
      </c>
      <c r="Q3" s="28">
        <v>16.008785830214599</v>
      </c>
      <c r="R3" s="28">
        <v>5.7416077750233399</v>
      </c>
    </row>
    <row r="4" spans="1:18" x14ac:dyDescent="0.2">
      <c r="A4" t="s">
        <v>31</v>
      </c>
      <c r="B4" s="28">
        <v>4.9552645213103902E-2</v>
      </c>
      <c r="C4" s="28">
        <v>1.3579268976497001</v>
      </c>
      <c r="D4" s="28">
        <v>1415.7143059176201</v>
      </c>
      <c r="E4" s="28">
        <v>1428.07842068426</v>
      </c>
      <c r="F4" s="28">
        <v>1681.9345803792901</v>
      </c>
      <c r="G4" s="28">
        <v>3155.5854314231501</v>
      </c>
      <c r="H4" s="28">
        <v>0.70242249679381596</v>
      </c>
      <c r="I4" s="28">
        <v>79.218272202688794</v>
      </c>
      <c r="J4" s="28">
        <v>1447.0004430993399</v>
      </c>
      <c r="K4" s="28">
        <v>1.0986637398814301</v>
      </c>
      <c r="L4" s="28">
        <v>11.462420709935801</v>
      </c>
      <c r="M4" s="28">
        <v>57.560423521458603</v>
      </c>
      <c r="N4" s="28">
        <v>-5.8960561652215003E-6</v>
      </c>
      <c r="O4" s="28">
        <v>21.555485086939399</v>
      </c>
      <c r="P4" s="28">
        <v>12.1890797067948</v>
      </c>
      <c r="Q4" s="28">
        <v>12.647860033551099</v>
      </c>
      <c r="R4" s="28">
        <v>3.1229845704563002</v>
      </c>
    </row>
    <row r="5" spans="1:18" x14ac:dyDescent="0.2">
      <c r="A5" t="s">
        <v>32</v>
      </c>
      <c r="B5" s="28">
        <v>3.7937782883644799E-2</v>
      </c>
      <c r="C5" s="28">
        <v>1.0385579491971499</v>
      </c>
      <c r="D5" s="28">
        <v>2619.72318763263</v>
      </c>
      <c r="E5" s="28">
        <v>2627.8990055093</v>
      </c>
      <c r="F5" s="28">
        <v>1567.0684355711301</v>
      </c>
      <c r="G5" s="28">
        <v>2817.49562146264</v>
      </c>
      <c r="H5" s="28">
        <v>0.63083893245636102</v>
      </c>
      <c r="I5" s="28">
        <v>84.916866591545002</v>
      </c>
      <c r="J5" s="28">
        <v>1472.05462208993</v>
      </c>
      <c r="K5" s="28">
        <v>1.12802193117464</v>
      </c>
      <c r="L5" s="28">
        <v>9.6086559630108397</v>
      </c>
      <c r="M5" s="28">
        <v>94.320597133899199</v>
      </c>
      <c r="N5" s="28">
        <v>-9.28371443368423E-2</v>
      </c>
      <c r="O5" s="28">
        <v>22.420808182648202</v>
      </c>
      <c r="P5" s="28">
        <v>18.941775013989599</v>
      </c>
      <c r="Q5" s="28">
        <v>18.8722152311062</v>
      </c>
      <c r="R5" s="28">
        <v>1.8280019530835001</v>
      </c>
    </row>
    <row r="6" spans="1:18" x14ac:dyDescent="0.2">
      <c r="A6" t="s">
        <v>33</v>
      </c>
      <c r="B6" s="28">
        <v>3.9956553699717401E-2</v>
      </c>
      <c r="C6" s="28">
        <v>1.1945271261091599</v>
      </c>
      <c r="D6" s="28">
        <v>2507.1905426766202</v>
      </c>
      <c r="E6" s="28">
        <v>2514.62256639007</v>
      </c>
      <c r="F6" s="28">
        <v>2357.01803944434</v>
      </c>
      <c r="G6" s="28">
        <v>3376.3078469613101</v>
      </c>
      <c r="H6" s="28">
        <v>0.79890095210443002</v>
      </c>
      <c r="I6" s="28">
        <v>74.305395921973499</v>
      </c>
      <c r="J6" s="28">
        <v>1519.7320136370899</v>
      </c>
      <c r="K6" s="28">
        <v>2.2153539663808002</v>
      </c>
      <c r="L6" s="28">
        <v>10.1677908870225</v>
      </c>
      <c r="M6" s="28">
        <v>112.917253389081</v>
      </c>
      <c r="N6" s="28">
        <v>-7.5490662612439599E-2</v>
      </c>
      <c r="O6" s="28">
        <v>20.595257628944101</v>
      </c>
      <c r="P6" s="28">
        <v>17.585278875760402</v>
      </c>
      <c r="Q6" s="28">
        <v>17.513357343445499</v>
      </c>
      <c r="R6" s="28">
        <v>2.71388811939</v>
      </c>
    </row>
    <row r="7" spans="1:18" x14ac:dyDescent="0.2">
      <c r="A7" t="s">
        <v>34</v>
      </c>
      <c r="B7" s="28">
        <v>4.1229561048887003E-2</v>
      </c>
      <c r="C7" s="28">
        <v>1.2075027987415301</v>
      </c>
      <c r="D7" s="28">
        <v>2024.29332574561</v>
      </c>
      <c r="E7" s="28">
        <v>2089.7555154317602</v>
      </c>
      <c r="F7" s="28">
        <v>1419.4717960491801</v>
      </c>
      <c r="G7" s="28">
        <v>2503.4081523397699</v>
      </c>
      <c r="H7" s="28">
        <v>0.98877624870259795</v>
      </c>
      <c r="I7" s="28">
        <v>57.023287005479297</v>
      </c>
      <c r="J7" s="28">
        <v>1522.75558798987</v>
      </c>
      <c r="K7" s="28">
        <v>1.2843978889357599</v>
      </c>
      <c r="L7" s="28">
        <v>9.7024704497566692</v>
      </c>
      <c r="M7" s="28">
        <v>75.8341242984377</v>
      </c>
      <c r="N7" s="28">
        <v>-1.5344200813851201E-2</v>
      </c>
      <c r="O7" s="28">
        <v>14.5218488782217</v>
      </c>
      <c r="P7" s="28">
        <v>12.3280988808744</v>
      </c>
      <c r="Q7" s="28">
        <v>12.1810192613871</v>
      </c>
      <c r="R7" s="28">
        <v>1.8358246180576501</v>
      </c>
    </row>
    <row r="8" spans="1:18" x14ac:dyDescent="0.2">
      <c r="A8" t="s">
        <v>35</v>
      </c>
      <c r="B8" s="28">
        <v>4.2066283778782999E-2</v>
      </c>
      <c r="C8" s="28">
        <v>0.66355248165410396</v>
      </c>
      <c r="D8" s="28">
        <v>2584.6288484972802</v>
      </c>
      <c r="E8" s="28">
        <v>2538.15410166009</v>
      </c>
      <c r="F8" s="28">
        <v>1112.5948633251401</v>
      </c>
      <c r="G8" s="28">
        <v>1986.1674141158201</v>
      </c>
      <c r="H8" s="28">
        <v>0.62738620342366402</v>
      </c>
      <c r="I8" s="28">
        <v>52.610230058283499</v>
      </c>
      <c r="J8" s="28">
        <v>994.37989543875597</v>
      </c>
      <c r="K8" s="28">
        <v>1.4097986473569499</v>
      </c>
      <c r="L8" s="28">
        <v>10.325509925784599</v>
      </c>
      <c r="M8" s="28">
        <v>88.976394685816402</v>
      </c>
      <c r="N8" s="28">
        <v>-2.0441379555193401E-2</v>
      </c>
      <c r="O8" s="28">
        <v>16.652935820472099</v>
      </c>
      <c r="P8" s="28">
        <v>13.0000707342124</v>
      </c>
      <c r="Q8" s="28">
        <v>12.7834180535546</v>
      </c>
      <c r="R8" s="28">
        <v>1.4938601711459001</v>
      </c>
    </row>
    <row r="9" spans="1:18" x14ac:dyDescent="0.2">
      <c r="A9" t="s">
        <v>36</v>
      </c>
      <c r="B9" s="28">
        <v>4.8404547410262497E-2</v>
      </c>
      <c r="C9" s="28">
        <v>0.74075633855360201</v>
      </c>
      <c r="D9" s="28">
        <v>2898.22344796176</v>
      </c>
      <c r="E9" s="28">
        <v>2904.1240179712399</v>
      </c>
      <c r="F9" s="28">
        <v>2129.9213255505701</v>
      </c>
      <c r="G9" s="28">
        <v>2680.0041338331098</v>
      </c>
      <c r="H9" s="28">
        <v>0.91103053567258696</v>
      </c>
      <c r="I9" s="28">
        <v>89.7828369403788</v>
      </c>
      <c r="J9" s="28">
        <v>2133.7068138047898</v>
      </c>
      <c r="K9" s="28">
        <v>1.98474937233222</v>
      </c>
      <c r="L9" s="28">
        <v>9.8065175540038307</v>
      </c>
      <c r="M9" s="28">
        <v>103.24595062341599</v>
      </c>
      <c r="N9" s="28">
        <v>-1.17673912747069E-2</v>
      </c>
      <c r="O9" s="28">
        <v>20.046959067911999</v>
      </c>
      <c r="P9" s="28">
        <v>17.829643880354801</v>
      </c>
      <c r="Q9" s="28">
        <v>18.1097756904779</v>
      </c>
      <c r="R9" s="28">
        <v>2.9143455682564698</v>
      </c>
    </row>
    <row r="10" spans="1:18" x14ac:dyDescent="0.2">
      <c r="A10" t="s">
        <v>37</v>
      </c>
      <c r="B10" s="28">
        <v>4.3589303156284197E-2</v>
      </c>
      <c r="C10" s="28">
        <v>0.677946037793284</v>
      </c>
      <c r="D10" s="28">
        <v>2757.1579016956198</v>
      </c>
      <c r="E10" s="28">
        <v>2733.2561570446801</v>
      </c>
      <c r="F10" s="28">
        <v>3297.1599274936402</v>
      </c>
      <c r="G10" s="28">
        <v>3308.3806137239098</v>
      </c>
      <c r="H10" s="28">
        <v>1.0751788983216399</v>
      </c>
      <c r="I10" s="28">
        <v>100.055497155379</v>
      </c>
      <c r="J10" s="28">
        <v>3594.0245688150899</v>
      </c>
      <c r="K10" s="28">
        <v>2.35260083899328</v>
      </c>
      <c r="L10" s="28">
        <v>11.0814530651528</v>
      </c>
      <c r="M10" s="28">
        <v>94.533896437418505</v>
      </c>
      <c r="N10" s="28">
        <v>-3.8500184471922001E-2</v>
      </c>
      <c r="O10" s="28">
        <v>20.229777496785701</v>
      </c>
      <c r="P10" s="28">
        <v>18.4577727205169</v>
      </c>
      <c r="Q10" s="28">
        <v>18.488428217106598</v>
      </c>
      <c r="R10" s="28">
        <v>5.1593710745503403</v>
      </c>
    </row>
    <row r="11" spans="1:18" x14ac:dyDescent="0.2">
      <c r="A11" s="29" t="s">
        <v>23</v>
      </c>
      <c r="B11" s="30">
        <f>AVERAGE(B2:B10)</f>
        <v>4.7040771172678332E-2</v>
      </c>
      <c r="C11" s="30">
        <f t="shared" ref="C11:R11" si="0">AVERAGE(C2:C10)</f>
        <v>1.0527573629868288</v>
      </c>
      <c r="D11" s="30">
        <f>AVERAGE(D2:D10,E2:E10)</f>
        <v>2218.3769082562262</v>
      </c>
      <c r="E11" s="30"/>
      <c r="F11" s="30">
        <f t="shared" si="0"/>
        <v>2105.3245425790947</v>
      </c>
      <c r="G11" s="30">
        <f t="shared" si="0"/>
        <v>2940.0353526271001</v>
      </c>
      <c r="H11" s="30">
        <f t="shared" si="0"/>
        <v>0.87464937834435219</v>
      </c>
      <c r="I11" s="30">
        <f t="shared" si="0"/>
        <v>78.824632436914357</v>
      </c>
      <c r="J11" s="30">
        <f t="shared" si="0"/>
        <v>1851.8011518377473</v>
      </c>
      <c r="K11" s="30">
        <f t="shared" si="0"/>
        <v>1.6014868909017066</v>
      </c>
      <c r="L11" s="30">
        <f t="shared" si="0"/>
        <v>11.203119291306004</v>
      </c>
      <c r="M11" s="30">
        <f t="shared" si="0"/>
        <v>83.345314799149421</v>
      </c>
      <c r="N11" s="30">
        <f t="shared" si="0"/>
        <v>-3.1376011801676644E-2</v>
      </c>
      <c r="O11" s="30">
        <f t="shared" si="0"/>
        <v>20.526050773286777</v>
      </c>
      <c r="P11" s="30">
        <f t="shared" si="0"/>
        <v>15.715470534914422</v>
      </c>
      <c r="Q11" s="30">
        <f t="shared" si="0"/>
        <v>15.805663010004887</v>
      </c>
      <c r="R11" s="30">
        <f t="shared" si="0"/>
        <v>3.1991694151104921</v>
      </c>
    </row>
    <row r="12" spans="1:18" ht="16" x14ac:dyDescent="0.2">
      <c r="A12" s="11" t="s">
        <v>3</v>
      </c>
      <c r="B12" s="11">
        <v>0.40699999999999997</v>
      </c>
      <c r="C12" s="11">
        <v>472</v>
      </c>
      <c r="D12" s="11">
        <v>1840</v>
      </c>
      <c r="E12" s="11">
        <v>1840</v>
      </c>
      <c r="F12" s="11">
        <v>652</v>
      </c>
      <c r="G12" s="11">
        <v>2230</v>
      </c>
      <c r="H12" s="11">
        <v>2.52</v>
      </c>
      <c r="I12" s="11">
        <v>69.2</v>
      </c>
      <c r="J12" s="11">
        <v>2960</v>
      </c>
      <c r="K12" s="11">
        <v>1.68</v>
      </c>
      <c r="L12" s="11">
        <v>10.199999999999999</v>
      </c>
      <c r="M12" s="11">
        <v>57.8</v>
      </c>
      <c r="N12" s="11">
        <v>6.9900000000000004E-2</v>
      </c>
      <c r="O12" s="11">
        <v>14.3</v>
      </c>
      <c r="P12" s="11">
        <v>17.399999999999999</v>
      </c>
      <c r="Q12" s="11">
        <v>17.399999999999999</v>
      </c>
      <c r="R12" s="11">
        <v>2.71</v>
      </c>
    </row>
    <row r="13" spans="1:18" ht="16" x14ac:dyDescent="0.2">
      <c r="A13" s="11" t="s">
        <v>4</v>
      </c>
      <c r="B13">
        <f>B11/B12</f>
        <v>0.11557929035056103</v>
      </c>
      <c r="C13">
        <f t="shared" ref="C13:R13" si="1">C11/C12</f>
        <v>2.2304181419212474E-3</v>
      </c>
      <c r="D13">
        <f t="shared" si="1"/>
        <v>1.2056396240522969</v>
      </c>
      <c r="F13">
        <f t="shared" si="1"/>
        <v>3.229025372053826</v>
      </c>
      <c r="G13">
        <f t="shared" si="1"/>
        <v>1.3184015034202243</v>
      </c>
      <c r="H13">
        <f t="shared" si="1"/>
        <v>0.3470830866445842</v>
      </c>
      <c r="I13">
        <f t="shared" si="1"/>
        <v>1.1390842837704387</v>
      </c>
      <c r="J13">
        <f t="shared" si="1"/>
        <v>0.62560849724248224</v>
      </c>
      <c r="K13">
        <f t="shared" si="1"/>
        <v>0.95326600648911108</v>
      </c>
      <c r="L13">
        <f t="shared" si="1"/>
        <v>1.0983450285594123</v>
      </c>
      <c r="M13">
        <f t="shared" si="1"/>
        <v>1.4419604636531043</v>
      </c>
      <c r="N13">
        <f t="shared" si="1"/>
        <v>-0.44886998285660434</v>
      </c>
      <c r="O13">
        <f t="shared" si="1"/>
        <v>1.4353881659641101</v>
      </c>
      <c r="P13">
        <f t="shared" si="1"/>
        <v>0.90318796177669103</v>
      </c>
      <c r="Q13">
        <f t="shared" si="1"/>
        <v>0.90837143735660275</v>
      </c>
      <c r="R13">
        <f t="shared" si="1"/>
        <v>1.1805053192289638</v>
      </c>
    </row>
    <row r="15" spans="1:18" x14ac:dyDescent="0.2">
      <c r="A15" t="s">
        <v>56</v>
      </c>
      <c r="B15" s="31">
        <v>3.1140693467708699E-2</v>
      </c>
      <c r="C15" s="31">
        <v>1.3242390388032699E-2</v>
      </c>
      <c r="D15" s="31">
        <v>364.83971111552302</v>
      </c>
      <c r="E15" s="31">
        <v>366.03282984320799</v>
      </c>
      <c r="F15" s="31">
        <v>5.5396794347228502</v>
      </c>
      <c r="G15" s="31">
        <v>1372.81388044695</v>
      </c>
      <c r="H15" s="31">
        <v>9.8215777411206101E-2</v>
      </c>
      <c r="I15" s="31">
        <v>93.774772908769705</v>
      </c>
      <c r="J15" s="31">
        <v>7.3498844779210497</v>
      </c>
      <c r="K15" s="31">
        <v>4.4345501871794903</v>
      </c>
      <c r="L15" s="31">
        <v>1.01158318213705</v>
      </c>
      <c r="M15" s="31">
        <v>6.2243791098208296</v>
      </c>
      <c r="N15" s="31">
        <v>1.7074886774637501E-2</v>
      </c>
      <c r="O15" s="31">
        <v>7.4940342412890404</v>
      </c>
      <c r="P15" s="31">
        <v>45.167063892063901</v>
      </c>
      <c r="Q15" s="31">
        <v>45.347953138236399</v>
      </c>
      <c r="R15" s="31">
        <v>5.7929344698008499E-2</v>
      </c>
    </row>
    <row r="16" spans="1:18" x14ac:dyDescent="0.2">
      <c r="A16" t="s">
        <v>57</v>
      </c>
      <c r="B16" s="31">
        <v>3.72871635962954E-2</v>
      </c>
      <c r="C16" s="31">
        <v>1.6285210704315201E-2</v>
      </c>
      <c r="D16" s="31">
        <v>288.70578005452802</v>
      </c>
      <c r="E16" s="31">
        <v>287.65435641517098</v>
      </c>
      <c r="F16" s="31">
        <v>8.4159158267327108</v>
      </c>
      <c r="G16" s="31">
        <v>1167.3428591658001</v>
      </c>
      <c r="H16" s="31">
        <v>0.11676181033164</v>
      </c>
      <c r="I16" s="31">
        <v>93.682949548053003</v>
      </c>
      <c r="J16" s="31">
        <v>7.4345417464258396</v>
      </c>
      <c r="K16" s="31">
        <v>2.7668205264767001</v>
      </c>
      <c r="L16" s="31">
        <v>1.1253841746964099</v>
      </c>
      <c r="M16" s="31">
        <v>4.8474764679216404</v>
      </c>
      <c r="N16" s="31">
        <v>1.16126607050439E-2</v>
      </c>
      <c r="O16" s="31">
        <v>6.6680566404352</v>
      </c>
      <c r="P16" s="31">
        <v>38.636010524238898</v>
      </c>
      <c r="Q16" s="31">
        <v>38.397082357740302</v>
      </c>
      <c r="R16" s="31">
        <v>8.0474791392615999E-2</v>
      </c>
    </row>
    <row r="17" spans="1:18" x14ac:dyDescent="0.2">
      <c r="A17" t="s">
        <v>58</v>
      </c>
      <c r="B17" s="31">
        <v>1.3936965417149999E-2</v>
      </c>
      <c r="C17" s="31">
        <v>8.5116607365462605E-3</v>
      </c>
      <c r="D17" s="31">
        <v>301.68149622159098</v>
      </c>
      <c r="E17" s="31">
        <v>302.43728600427698</v>
      </c>
      <c r="F17" s="31">
        <v>4.0069045595310104</v>
      </c>
      <c r="G17" s="31">
        <v>1204.26971875959</v>
      </c>
      <c r="H17" s="31">
        <v>0.10343660452407</v>
      </c>
      <c r="I17" s="31">
        <v>57.103616908080703</v>
      </c>
      <c r="J17" s="31">
        <v>7.0040197185578696</v>
      </c>
      <c r="K17" s="31">
        <v>0.49112302185648499</v>
      </c>
      <c r="L17" s="31">
        <v>1.1784509668397301</v>
      </c>
      <c r="M17" s="31">
        <v>2.51415953128192</v>
      </c>
      <c r="N17" s="31">
        <v>1.08379036522458E-2</v>
      </c>
      <c r="O17" s="31">
        <v>6.3219911450914097</v>
      </c>
      <c r="P17" s="31">
        <v>27.112463006659699</v>
      </c>
      <c r="Q17" s="31">
        <v>27.010589282981599</v>
      </c>
      <c r="R17" s="31">
        <v>5.7021029032965999E-2</v>
      </c>
    </row>
    <row r="18" spans="1:18" x14ac:dyDescent="0.2">
      <c r="A18" t="s">
        <v>59</v>
      </c>
      <c r="B18" s="31">
        <v>2.65664257782527E-2</v>
      </c>
      <c r="C18" s="31">
        <v>1.11823359242411E-2</v>
      </c>
      <c r="D18" s="31">
        <v>373.00574289101598</v>
      </c>
      <c r="E18" s="31">
        <v>378.74820916418099</v>
      </c>
      <c r="F18" s="31">
        <v>4.2426489899311202</v>
      </c>
      <c r="G18" s="31">
        <v>1319.51838060196</v>
      </c>
      <c r="H18" s="31">
        <v>9.6947280985754197E-2</v>
      </c>
      <c r="I18" s="31">
        <v>78.986746762454601</v>
      </c>
      <c r="J18" s="31">
        <v>8.0290379503352796</v>
      </c>
      <c r="K18" s="31">
        <v>0.60114186265495595</v>
      </c>
      <c r="L18" s="31">
        <v>1.21516830369002</v>
      </c>
      <c r="M18" s="31">
        <v>3.4466515749992102</v>
      </c>
      <c r="N18" s="31">
        <v>4.76302711040845E-2</v>
      </c>
      <c r="O18" s="31">
        <v>6.9083383433193299</v>
      </c>
      <c r="P18" s="31">
        <v>34.865812389906303</v>
      </c>
      <c r="Q18" s="31">
        <v>35.739279905624798</v>
      </c>
      <c r="R18" s="31">
        <v>5.7711080526330803E-2</v>
      </c>
    </row>
    <row r="19" spans="1:18" x14ac:dyDescent="0.2">
      <c r="A19" t="s">
        <v>60</v>
      </c>
      <c r="B19" s="31">
        <v>3.0155483205614699E-2</v>
      </c>
      <c r="C19" s="31">
        <v>1.1890231215338901E-2</v>
      </c>
      <c r="D19" s="31">
        <v>270.638968556137</v>
      </c>
      <c r="E19" s="31">
        <v>269.63500699939198</v>
      </c>
      <c r="F19" s="31">
        <v>4.9505929499860697</v>
      </c>
      <c r="G19" s="31">
        <v>1178.49576911087</v>
      </c>
      <c r="H19" s="31">
        <v>0.115311691928209</v>
      </c>
      <c r="I19" s="31">
        <v>71.370705689915795</v>
      </c>
      <c r="J19" s="31">
        <v>4.94581826789108</v>
      </c>
      <c r="K19" s="31">
        <v>0.52588046868864102</v>
      </c>
      <c r="L19" s="31">
        <v>1.2111410305321</v>
      </c>
      <c r="M19" s="31">
        <v>2.8320437477042302</v>
      </c>
      <c r="N19" s="31">
        <v>-0.10957643960711699</v>
      </c>
      <c r="O19" s="31">
        <v>6.8494375116970998</v>
      </c>
      <c r="P19" s="31">
        <v>33.263374877988603</v>
      </c>
      <c r="Q19" s="31">
        <v>32.487126946023601</v>
      </c>
      <c r="R19" s="31">
        <v>5.6104136257871202E-2</v>
      </c>
    </row>
    <row r="20" spans="1:18" x14ac:dyDescent="0.2">
      <c r="A20" t="s">
        <v>61</v>
      </c>
      <c r="B20" s="31">
        <v>2.2625486621642901E-2</v>
      </c>
      <c r="C20" s="31">
        <v>9.9937631765835595E-3</v>
      </c>
      <c r="D20" s="31">
        <v>312.05648279747101</v>
      </c>
      <c r="E20" s="31">
        <v>314.69118888254502</v>
      </c>
      <c r="F20" s="31">
        <v>5.0094422955252798</v>
      </c>
      <c r="G20" s="31">
        <v>1236.67912143839</v>
      </c>
      <c r="H20" s="31">
        <v>0.10323425591682001</v>
      </c>
      <c r="I20" s="31">
        <v>80.041013987396198</v>
      </c>
      <c r="J20" s="31">
        <v>9.2051470711498204</v>
      </c>
      <c r="K20" s="31">
        <v>0.56320379284725497</v>
      </c>
      <c r="L20" s="31">
        <v>0.96150995728835698</v>
      </c>
      <c r="M20" s="31">
        <v>4.1785784086467599</v>
      </c>
      <c r="N20" s="31">
        <v>6.79537579769776E-2</v>
      </c>
      <c r="O20" s="31">
        <v>7.1681742018074504</v>
      </c>
      <c r="P20" s="31">
        <v>37.704646303750003</v>
      </c>
      <c r="Q20" s="31">
        <v>37.3952998234858</v>
      </c>
      <c r="R20" s="31">
        <v>6.25896070634792E-2</v>
      </c>
    </row>
    <row r="21" spans="1:18" x14ac:dyDescent="0.2">
      <c r="A21" t="s">
        <v>62</v>
      </c>
      <c r="B21" s="31">
        <v>2.3049731011216101E-2</v>
      </c>
      <c r="C21" s="31">
        <v>1.2056986254962199E-2</v>
      </c>
      <c r="D21" s="31">
        <v>292.26265654483399</v>
      </c>
      <c r="E21" s="31">
        <v>296.98313554228099</v>
      </c>
      <c r="F21" s="31">
        <v>5.94186942144401</v>
      </c>
      <c r="G21" s="31">
        <v>1387.7226252257101</v>
      </c>
      <c r="H21" s="31">
        <v>0.13396971958443199</v>
      </c>
      <c r="I21" s="31">
        <v>71.476357892946893</v>
      </c>
      <c r="J21" s="31">
        <v>9.11460796223583</v>
      </c>
      <c r="K21" s="31">
        <v>0.43379976419835697</v>
      </c>
      <c r="L21" s="31">
        <v>1.1211669860660101</v>
      </c>
      <c r="M21" s="31">
        <v>2.9899643926227202</v>
      </c>
      <c r="N21" s="31">
        <v>3.9521871338618501E-2</v>
      </c>
      <c r="O21" s="31">
        <v>8.9365932200014697</v>
      </c>
      <c r="P21" s="31">
        <v>35.085052148666698</v>
      </c>
      <c r="Q21" s="31">
        <v>34.924800892171803</v>
      </c>
      <c r="R21" s="31">
        <v>5.7618551429909397E-2</v>
      </c>
    </row>
    <row r="22" spans="1:18" x14ac:dyDescent="0.2">
      <c r="A22" t="s">
        <v>63</v>
      </c>
      <c r="B22" s="31">
        <v>3.0042640825854599E-2</v>
      </c>
      <c r="C22" s="31">
        <v>1.3641688597268799E-2</v>
      </c>
      <c r="D22" s="31">
        <v>319.70444664041202</v>
      </c>
      <c r="E22" s="31">
        <v>320.42095420249501</v>
      </c>
      <c r="F22" s="31">
        <v>4.9524079287397003</v>
      </c>
      <c r="G22" s="31">
        <v>1247.3211001452901</v>
      </c>
      <c r="H22" s="31">
        <v>0.105361129710837</v>
      </c>
      <c r="I22" s="31">
        <v>86.872749517775105</v>
      </c>
      <c r="J22" s="31">
        <v>7.8187641199816804</v>
      </c>
      <c r="K22" s="31">
        <v>0.87349956490048197</v>
      </c>
      <c r="L22" s="31">
        <v>1.1732266825609501</v>
      </c>
      <c r="M22" s="31">
        <v>4.1765161972318303</v>
      </c>
      <c r="N22" s="31">
        <v>-2.3949063864055299E-2</v>
      </c>
      <c r="O22" s="31">
        <v>6.2573918293940904</v>
      </c>
      <c r="P22" s="31">
        <v>35.066785296430503</v>
      </c>
      <c r="Q22" s="31">
        <v>35.280825619792999</v>
      </c>
      <c r="R22" s="31">
        <v>9.4770534785253602E-2</v>
      </c>
    </row>
    <row r="23" spans="1:18" x14ac:dyDescent="0.2">
      <c r="A23" t="s">
        <v>64</v>
      </c>
      <c r="B23" s="31">
        <v>2.3097207295039699E-2</v>
      </c>
      <c r="C23" s="31">
        <v>8.6930830373004794E-3</v>
      </c>
      <c r="D23" s="31">
        <v>317.34283230657201</v>
      </c>
      <c r="E23" s="31">
        <v>312.72298874169502</v>
      </c>
      <c r="F23" s="31">
        <v>3.0550844202410699</v>
      </c>
      <c r="G23" s="31">
        <v>1191.5878620856799</v>
      </c>
      <c r="H23" s="31">
        <v>9.9783779575948098E-2</v>
      </c>
      <c r="I23" s="31">
        <v>60.463514520289401</v>
      </c>
      <c r="J23" s="31">
        <v>7.9596209172856298</v>
      </c>
      <c r="K23" s="31">
        <v>0.48838913238836001</v>
      </c>
      <c r="L23" s="31">
        <v>1.0683834135817101</v>
      </c>
      <c r="M23" s="31">
        <v>2.9803718810195998</v>
      </c>
      <c r="N23" s="31">
        <v>3.21626596203161E-2</v>
      </c>
      <c r="O23" s="31">
        <v>5.8142426645125598</v>
      </c>
      <c r="P23" s="31">
        <v>35.645035915445</v>
      </c>
      <c r="Q23" s="31">
        <v>35.617205169702103</v>
      </c>
      <c r="R23" s="31">
        <v>6.9461513858826901E-2</v>
      </c>
    </row>
    <row r="24" spans="1:18" x14ac:dyDescent="0.2">
      <c r="A24" t="s">
        <v>62</v>
      </c>
      <c r="B24" s="31">
        <v>2.3804526220344301E-2</v>
      </c>
      <c r="C24" s="31">
        <v>1.01157040382875E-2</v>
      </c>
      <c r="D24" s="31">
        <v>329.610805724187</v>
      </c>
      <c r="E24" s="31">
        <v>337.39830921782698</v>
      </c>
      <c r="F24" s="31">
        <v>4.7444029296323</v>
      </c>
      <c r="G24" s="31">
        <v>1355.8348042654</v>
      </c>
      <c r="H24" s="31">
        <v>8.9730072458377802E-2</v>
      </c>
      <c r="I24" s="31">
        <v>90.148132747540501</v>
      </c>
      <c r="J24" s="31">
        <v>6.3667129728854697</v>
      </c>
      <c r="K24" s="31">
        <v>0.56254024034372896</v>
      </c>
      <c r="L24" s="31">
        <v>1.0197799374413401</v>
      </c>
      <c r="M24" s="31">
        <v>4.2274197965824802</v>
      </c>
      <c r="N24" s="31">
        <v>-3.4004005305982403E-2</v>
      </c>
      <c r="O24" s="31">
        <v>8.5311053131991006</v>
      </c>
      <c r="P24" s="31">
        <v>37.6824007244211</v>
      </c>
      <c r="Q24" s="31">
        <v>37.687610180403396</v>
      </c>
      <c r="R24" s="31">
        <v>4.7482633220711799E-2</v>
      </c>
    </row>
    <row r="25" spans="1:18" x14ac:dyDescent="0.2">
      <c r="A25" t="s">
        <v>63</v>
      </c>
      <c r="B25" s="31">
        <v>2.8828957526670401E-2</v>
      </c>
      <c r="C25" s="31">
        <v>1.16383342538206E-2</v>
      </c>
      <c r="D25" s="31">
        <v>305.206031601951</v>
      </c>
      <c r="E25" s="31">
        <v>303.62961308373502</v>
      </c>
      <c r="F25" s="31">
        <v>4.6008342503931301</v>
      </c>
      <c r="G25" s="31">
        <v>1202.2809562954301</v>
      </c>
      <c r="H25" s="31">
        <v>0.109310087370493</v>
      </c>
      <c r="I25" s="31">
        <v>73.836701659054697</v>
      </c>
      <c r="J25" s="31">
        <v>6.7113047360299198</v>
      </c>
      <c r="K25" s="31">
        <v>0.57862133480091005</v>
      </c>
      <c r="L25" s="31">
        <v>1.1190966131500799</v>
      </c>
      <c r="M25" s="31">
        <v>3.2267600894359201</v>
      </c>
      <c r="N25" s="31">
        <v>4.9462594358523002E-2</v>
      </c>
      <c r="O25" s="31">
        <v>7.0618098879208997</v>
      </c>
      <c r="P25" s="31">
        <v>33.188656145394098</v>
      </c>
      <c r="Q25" s="31">
        <v>33.2495618781955</v>
      </c>
      <c r="R25" s="31">
        <v>6.1933870867286502E-2</v>
      </c>
    </row>
    <row r="26" spans="1:18" x14ac:dyDescent="0.2">
      <c r="A26" s="32" t="s">
        <v>23</v>
      </c>
      <c r="B26" s="29">
        <f>AVERAGE(B15:B25)</f>
        <v>2.6412298269617229E-2</v>
      </c>
      <c r="C26" s="29">
        <f t="shared" ref="C26:R26" si="2">AVERAGE(C15:C25)</f>
        <v>1.1568308029699754E-2</v>
      </c>
      <c r="D26" s="29">
        <f t="shared" si="2"/>
        <v>315.91408676856565</v>
      </c>
      <c r="E26" s="29">
        <f t="shared" si="2"/>
        <v>317.30489800880065</v>
      </c>
      <c r="F26" s="29">
        <f t="shared" si="2"/>
        <v>5.0417984551708415</v>
      </c>
      <c r="G26" s="29">
        <f t="shared" si="2"/>
        <v>1260.3515525037337</v>
      </c>
      <c r="H26" s="29">
        <f t="shared" si="2"/>
        <v>0.106551109981617</v>
      </c>
      <c r="I26" s="29">
        <f t="shared" si="2"/>
        <v>77.977932922025147</v>
      </c>
      <c r="J26" s="29">
        <f t="shared" si="2"/>
        <v>7.4490418127908589</v>
      </c>
      <c r="K26" s="29">
        <f t="shared" si="2"/>
        <v>1.1199608996668513</v>
      </c>
      <c r="L26" s="29">
        <f t="shared" si="2"/>
        <v>1.1095355679985233</v>
      </c>
      <c r="M26" s="29">
        <f t="shared" si="2"/>
        <v>3.7858473815697407</v>
      </c>
      <c r="N26" s="29">
        <f t="shared" si="2"/>
        <v>9.884281523026563E-3</v>
      </c>
      <c r="O26" s="29">
        <f t="shared" si="2"/>
        <v>7.091924999878878</v>
      </c>
      <c r="P26" s="29">
        <f t="shared" si="2"/>
        <v>35.765209202269524</v>
      </c>
      <c r="Q26" s="29">
        <f t="shared" si="2"/>
        <v>35.73975774494167</v>
      </c>
      <c r="R26" s="29">
        <f t="shared" si="2"/>
        <v>6.3917917557569079E-2</v>
      </c>
    </row>
    <row r="27" spans="1:18" ht="16" x14ac:dyDescent="0.2">
      <c r="A27" t="s">
        <v>65</v>
      </c>
      <c r="B27" s="11">
        <v>2.6100000000000002E-2</v>
      </c>
      <c r="C27" s="11">
        <v>1.0919999999999999E-2</v>
      </c>
      <c r="D27" s="11">
        <v>313</v>
      </c>
      <c r="E27" s="11">
        <v>313</v>
      </c>
      <c r="F27" s="11">
        <v>4.5999999999999996</v>
      </c>
      <c r="G27" s="11">
        <v>1250</v>
      </c>
      <c r="H27" s="11">
        <v>0.105</v>
      </c>
      <c r="I27" s="11">
        <v>75.2</v>
      </c>
      <c r="J27" s="11">
        <v>7.2</v>
      </c>
      <c r="K27" s="11">
        <v>0.56799999999999995</v>
      </c>
      <c r="L27" s="11">
        <v>1.0900000000000001</v>
      </c>
      <c r="M27" s="11">
        <v>3.37</v>
      </c>
      <c r="N27" s="11">
        <v>1.3599999999999999E-2</v>
      </c>
      <c r="O27" s="11">
        <v>6.91</v>
      </c>
      <c r="P27" s="11">
        <v>35</v>
      </c>
      <c r="Q27" s="11">
        <v>35</v>
      </c>
      <c r="R27" s="11">
        <v>5.8900000000000001E-2</v>
      </c>
    </row>
    <row r="28" spans="1:18" x14ac:dyDescent="0.2">
      <c r="A28" s="32" t="s">
        <v>4</v>
      </c>
      <c r="B28" s="29">
        <f>B26/B27</f>
        <v>1.0119654509431888</v>
      </c>
      <c r="C28" s="29">
        <f t="shared" ref="C28:R28" si="3">C26/C27</f>
        <v>1.0593688671886223</v>
      </c>
      <c r="D28" s="29">
        <f t="shared" si="3"/>
        <v>1.0093101813692194</v>
      </c>
      <c r="E28" s="29">
        <f t="shared" si="3"/>
        <v>1.0137536677597465</v>
      </c>
      <c r="F28" s="29">
        <f t="shared" si="3"/>
        <v>1.0960431424284438</v>
      </c>
      <c r="G28" s="29">
        <f t="shared" si="3"/>
        <v>1.008281242002987</v>
      </c>
      <c r="H28" s="29">
        <f t="shared" si="3"/>
        <v>1.0147724760154</v>
      </c>
      <c r="I28" s="29">
        <f t="shared" si="3"/>
        <v>1.0369405973673556</v>
      </c>
      <c r="J28" s="29">
        <f t="shared" si="3"/>
        <v>1.0345891406653971</v>
      </c>
      <c r="K28" s="29">
        <f t="shared" si="3"/>
        <v>1.9717621473007947</v>
      </c>
      <c r="L28" s="29">
        <f t="shared" si="3"/>
        <v>1.0179225394481863</v>
      </c>
      <c r="M28" s="29">
        <f t="shared" si="3"/>
        <v>1.1233968491304869</v>
      </c>
      <c r="N28" s="29">
        <f t="shared" si="3"/>
        <v>0.72678540610489439</v>
      </c>
      <c r="O28" s="29">
        <f t="shared" si="3"/>
        <v>1.026327785800127</v>
      </c>
      <c r="P28" s="29">
        <f t="shared" si="3"/>
        <v>1.0218631200648436</v>
      </c>
      <c r="Q28" s="29">
        <f t="shared" si="3"/>
        <v>1.021135935569762</v>
      </c>
      <c r="R28" s="29">
        <f t="shared" si="3"/>
        <v>1.0851938464782527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3C4B-19C6-442C-9ED1-F93FB13EE113}">
  <dimension ref="B6:AJ78"/>
  <sheetViews>
    <sheetView zoomScale="50" workbookViewId="0">
      <selection activeCell="B36" sqref="B36"/>
    </sheetView>
  </sheetViews>
  <sheetFormatPr baseColWidth="10" defaultColWidth="8.83203125" defaultRowHeight="15" x14ac:dyDescent="0.2"/>
  <cols>
    <col min="1" max="1" width="11.5" bestFit="1" customWidth="1"/>
    <col min="2" max="2" width="12" bestFit="1" customWidth="1"/>
    <col min="3" max="3" width="13.83203125" bestFit="1" customWidth="1"/>
    <col min="4" max="4" width="9.5" bestFit="1" customWidth="1"/>
    <col min="5" max="5" width="12" bestFit="1" customWidth="1"/>
    <col min="6" max="6" width="9.6640625" bestFit="1" customWidth="1"/>
    <col min="7" max="7" width="12" bestFit="1" customWidth="1"/>
    <col min="8" max="8" width="12.1640625" bestFit="1" customWidth="1"/>
    <col min="9" max="9" width="12.5" bestFit="1" customWidth="1"/>
    <col min="10" max="12" width="12" bestFit="1" customWidth="1"/>
    <col min="13" max="13" width="10" bestFit="1" customWidth="1"/>
    <col min="14" max="16" width="10.1640625" bestFit="1" customWidth="1"/>
    <col min="17" max="17" width="10.33203125" bestFit="1" customWidth="1"/>
    <col min="18" max="18" width="12.5" bestFit="1" customWidth="1"/>
    <col min="19" max="19" width="10.1640625" bestFit="1" customWidth="1"/>
    <col min="20" max="20" width="12.33203125" bestFit="1" customWidth="1"/>
    <col min="21" max="21" width="10.1640625" bestFit="1" customWidth="1"/>
    <col min="22" max="22" width="10.33203125" bestFit="1" customWidth="1"/>
    <col min="23" max="23" width="10.1640625" bestFit="1" customWidth="1"/>
    <col min="24" max="24" width="10.33203125" bestFit="1" customWidth="1"/>
    <col min="25" max="25" width="9.83203125" bestFit="1" customWidth="1"/>
    <col min="26" max="26" width="11.33203125" bestFit="1" customWidth="1"/>
    <col min="27" max="27" width="8.33203125" customWidth="1"/>
    <col min="28" max="28" width="10.33203125" bestFit="1" customWidth="1"/>
    <col min="29" max="29" width="10.1640625" bestFit="1" customWidth="1"/>
    <col min="30" max="30" width="10.33203125" bestFit="1" customWidth="1"/>
    <col min="31" max="31" width="9.6640625" bestFit="1" customWidth="1"/>
    <col min="32" max="32" width="9.83203125" bestFit="1" customWidth="1"/>
    <col min="33" max="33" width="9.6640625" bestFit="1" customWidth="1"/>
    <col min="34" max="35" width="9.5" bestFit="1" customWidth="1"/>
    <col min="36" max="36" width="10.1640625" bestFit="1" customWidth="1"/>
    <col min="37" max="37" width="9" bestFit="1" customWidth="1"/>
  </cols>
  <sheetData>
    <row r="6" spans="2:36" x14ac:dyDescent="0.2">
      <c r="B6" t="s">
        <v>148</v>
      </c>
      <c r="C6" t="s">
        <v>108</v>
      </c>
      <c r="I6" s="106"/>
      <c r="S6" t="s">
        <v>147</v>
      </c>
    </row>
    <row r="7" spans="2:36" ht="17" thickBot="1" x14ac:dyDescent="0.25">
      <c r="B7" s="104" t="s">
        <v>79</v>
      </c>
      <c r="C7" s="84" t="s">
        <v>39</v>
      </c>
      <c r="D7" s="84" t="s">
        <v>38</v>
      </c>
      <c r="E7" s="84" t="s">
        <v>41</v>
      </c>
      <c r="F7" s="84" t="s">
        <v>42</v>
      </c>
      <c r="G7" s="84" t="s">
        <v>43</v>
      </c>
      <c r="H7" s="84" t="s">
        <v>44</v>
      </c>
      <c r="I7" s="84" t="s">
        <v>45</v>
      </c>
      <c r="J7" s="84" t="s">
        <v>46</v>
      </c>
      <c r="K7" s="84" t="s">
        <v>47</v>
      </c>
      <c r="L7" s="84" t="s">
        <v>48</v>
      </c>
      <c r="M7" s="84" t="s">
        <v>49</v>
      </c>
      <c r="N7" s="84" t="s">
        <v>50</v>
      </c>
      <c r="O7" s="84" t="s">
        <v>51</v>
      </c>
      <c r="P7" s="84" t="s">
        <v>53</v>
      </c>
      <c r="Q7" s="84" t="s">
        <v>54</v>
      </c>
      <c r="S7" s="36"/>
      <c r="T7" s="36"/>
      <c r="U7" s="36"/>
      <c r="V7" s="37" t="s">
        <v>91</v>
      </c>
      <c r="W7" s="37" t="s">
        <v>92</v>
      </c>
      <c r="X7" s="37" t="s">
        <v>93</v>
      </c>
      <c r="Y7" s="37" t="s">
        <v>94</v>
      </c>
      <c r="Z7" s="37" t="s">
        <v>95</v>
      </c>
      <c r="AA7" s="37" t="s">
        <v>96</v>
      </c>
      <c r="AB7" s="37" t="s">
        <v>97</v>
      </c>
      <c r="AC7" s="37" t="s">
        <v>98</v>
      </c>
      <c r="AD7" s="37" t="s">
        <v>99</v>
      </c>
      <c r="AE7" s="37" t="s">
        <v>100</v>
      </c>
      <c r="AF7" s="37" t="s">
        <v>101</v>
      </c>
      <c r="AG7" s="37" t="s">
        <v>102</v>
      </c>
      <c r="AH7" s="37" t="s">
        <v>103</v>
      </c>
      <c r="AI7" s="37" t="s">
        <v>104</v>
      </c>
      <c r="AJ7" s="37" t="s">
        <v>105</v>
      </c>
    </row>
    <row r="8" spans="2:36" x14ac:dyDescent="0.2">
      <c r="B8" s="103" t="s">
        <v>66</v>
      </c>
      <c r="C8" s="103">
        <v>4.0782714295561101E-2</v>
      </c>
      <c r="D8" s="103">
        <v>1.1563202016144301</v>
      </c>
      <c r="E8" s="103">
        <v>231.14311377833801</v>
      </c>
      <c r="F8" s="103">
        <v>0.45185185771650899</v>
      </c>
      <c r="G8" s="103">
        <v>1162.8102423932301</v>
      </c>
      <c r="H8" s="103">
        <v>0.17985587634766501</v>
      </c>
      <c r="I8" s="103">
        <v>2.0165649537332699</v>
      </c>
      <c r="J8" s="103">
        <v>64.329981121970306</v>
      </c>
      <c r="K8" s="103">
        <v>0.38794546385496098</v>
      </c>
      <c r="L8" s="103">
        <v>0.96822318592082901</v>
      </c>
      <c r="M8" s="103">
        <v>1.32768388862333</v>
      </c>
      <c r="N8" s="103">
        <v>2.6341100662103299E-2</v>
      </c>
      <c r="O8" s="103">
        <v>9.8169610143775508</v>
      </c>
      <c r="P8" s="103">
        <v>2.4576676123710102</v>
      </c>
      <c r="Q8" s="103">
        <v>0.103582045004615</v>
      </c>
      <c r="S8" s="38" t="s">
        <v>106</v>
      </c>
      <c r="T8" s="39" t="s">
        <v>107</v>
      </c>
      <c r="U8" s="39" t="s">
        <v>108</v>
      </c>
      <c r="V8" s="51">
        <v>-8.8408425013579005E-4</v>
      </c>
      <c r="W8" s="51">
        <v>2.0489224507283639E-2</v>
      </c>
      <c r="X8" s="51">
        <v>1.2527965190723541E-2</v>
      </c>
      <c r="Y8" s="51">
        <v>1.2846790652164111E-2</v>
      </c>
      <c r="Z8" s="51">
        <v>1.2302911923824316</v>
      </c>
      <c r="AA8" s="51">
        <v>3.7058771282739099E-3</v>
      </c>
      <c r="AB8" s="51">
        <v>5.872952544124367E-4</v>
      </c>
      <c r="AC8" s="51">
        <v>1.2837413432709976E-2</v>
      </c>
      <c r="AD8" s="51">
        <v>4.9661754229095708E-3</v>
      </c>
      <c r="AE8" s="51">
        <v>1.1365189978410877E-3</v>
      </c>
      <c r="AF8" s="51">
        <v>6.7272172363960102E-3</v>
      </c>
      <c r="AG8" s="51">
        <v>2.9782048986330814E-4</v>
      </c>
      <c r="AH8" s="51">
        <v>7.3751831006766951E-4</v>
      </c>
      <c r="AI8" s="51">
        <v>1.9785933048223559E-4</v>
      </c>
      <c r="AJ8" s="52">
        <v>6.3239967998682305E-5</v>
      </c>
    </row>
    <row r="9" spans="2:36" x14ac:dyDescent="0.2">
      <c r="B9" s="103" t="s">
        <v>67</v>
      </c>
      <c r="C9" s="103">
        <v>4.3177768624341299E-2</v>
      </c>
      <c r="D9" s="103">
        <v>0.96867482657821402</v>
      </c>
      <c r="E9" s="103">
        <v>214.67918562861601</v>
      </c>
      <c r="F9" s="103">
        <v>0.295527765853691</v>
      </c>
      <c r="G9" s="103">
        <v>1151.4975960551101</v>
      </c>
      <c r="H9" s="103">
        <v>0.117881852293111</v>
      </c>
      <c r="I9" s="103">
        <v>1.1791155590251201</v>
      </c>
      <c r="J9" s="103">
        <v>39.921811011267501</v>
      </c>
      <c r="K9" s="103">
        <v>0.37337138117392998</v>
      </c>
      <c r="L9" s="103">
        <v>1.10149092369982</v>
      </c>
      <c r="M9" s="103">
        <v>1.25444187278212</v>
      </c>
      <c r="N9" s="103">
        <v>0.102624861291451</v>
      </c>
      <c r="O9" s="103">
        <v>8.7729888272458805</v>
      </c>
      <c r="P9" s="103">
        <v>2.3132322511015202</v>
      </c>
      <c r="Q9" s="103">
        <v>8.1117399240177801E-2</v>
      </c>
      <c r="S9" s="40"/>
      <c r="T9" s="41"/>
      <c r="U9" s="41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4"/>
    </row>
    <row r="10" spans="2:36" x14ac:dyDescent="0.2">
      <c r="B10" s="103" t="s">
        <v>68</v>
      </c>
      <c r="C10" s="103">
        <v>5.2270968438716703E-2</v>
      </c>
      <c r="D10" s="103">
        <v>1.0233142281536101</v>
      </c>
      <c r="E10" s="103">
        <v>233.84822608955901</v>
      </c>
      <c r="F10" s="103">
        <v>0.36974418873633402</v>
      </c>
      <c r="G10" s="103">
        <v>1332.7926408010101</v>
      </c>
      <c r="H10" s="103">
        <v>0.11496918380407101</v>
      </c>
      <c r="I10" s="103">
        <v>1.36353472612295</v>
      </c>
      <c r="J10" s="103">
        <v>39.824594962897002</v>
      </c>
      <c r="K10" s="103">
        <v>0.36200792576417901</v>
      </c>
      <c r="L10" s="103">
        <v>0.64353260428556602</v>
      </c>
      <c r="M10" s="103">
        <v>1.31039883400373</v>
      </c>
      <c r="N10" s="103">
        <v>0.276478662438152</v>
      </c>
      <c r="O10" s="103">
        <v>8.9397706346112198</v>
      </c>
      <c r="P10" s="103">
        <v>2.6384764149817399</v>
      </c>
      <c r="Q10" s="103">
        <v>8.9946541586683901E-2</v>
      </c>
      <c r="S10" s="40" t="s">
        <v>109</v>
      </c>
      <c r="T10" s="41" t="s">
        <v>110</v>
      </c>
      <c r="U10" s="41" t="s">
        <v>108</v>
      </c>
      <c r="V10" s="53">
        <v>0.15013178640379102</v>
      </c>
      <c r="W10" s="53">
        <v>52.065095908835659</v>
      </c>
      <c r="X10" s="53">
        <v>139.11874642307413</v>
      </c>
      <c r="Y10" s="53">
        <v>24.728705290034153</v>
      </c>
      <c r="Z10" s="53">
        <v>2669.079861993192</v>
      </c>
      <c r="AA10" s="53">
        <v>7.6838106532125563</v>
      </c>
      <c r="AB10" s="53">
        <v>4.2317922592569319</v>
      </c>
      <c r="AC10" s="53">
        <v>331.97353275205819</v>
      </c>
      <c r="AD10" s="53">
        <v>2.2874210626614646</v>
      </c>
      <c r="AE10" s="53">
        <v>2.7336390618801509</v>
      </c>
      <c r="AF10" s="53">
        <v>9.5319759833098097</v>
      </c>
      <c r="AG10" s="53">
        <v>0.26709786619898673</v>
      </c>
      <c r="AH10" s="53">
        <v>10.342130648557923</v>
      </c>
      <c r="AI10" s="53">
        <v>4.3393909257351968</v>
      </c>
      <c r="AJ10" s="54">
        <v>0.14538478641210251</v>
      </c>
    </row>
    <row r="11" spans="2:36" x14ac:dyDescent="0.2">
      <c r="B11" s="103" t="s">
        <v>69</v>
      </c>
      <c r="C11" s="103">
        <v>4.7870662149716699E-2</v>
      </c>
      <c r="D11" s="103">
        <v>0.93683740631971801</v>
      </c>
      <c r="E11" s="103">
        <v>242.236800442857</v>
      </c>
      <c r="F11" s="103">
        <v>0.51066159925527299</v>
      </c>
      <c r="G11" s="103">
        <v>1434.3946372011301</v>
      </c>
      <c r="H11" s="103">
        <v>0.106383509386672</v>
      </c>
      <c r="I11" s="103">
        <v>1.5138162668856501</v>
      </c>
      <c r="J11" s="103">
        <v>42.115315659995701</v>
      </c>
      <c r="K11" s="103">
        <v>0.24520942550727101</v>
      </c>
      <c r="L11" s="103">
        <v>0.61383684344864797</v>
      </c>
      <c r="M11" s="103">
        <v>1.03929418861639</v>
      </c>
      <c r="N11" s="103">
        <v>0.222910776169715</v>
      </c>
      <c r="O11" s="103">
        <v>8.9733453099188196</v>
      </c>
      <c r="P11" s="103">
        <v>2.7256907248214</v>
      </c>
      <c r="Q11" s="103">
        <v>9.8921655686915494E-2</v>
      </c>
      <c r="S11" s="40" t="s">
        <v>111</v>
      </c>
      <c r="T11" s="41" t="s">
        <v>112</v>
      </c>
      <c r="U11" s="41" t="s">
        <v>108</v>
      </c>
      <c r="V11" s="53">
        <v>3.9405318557499666E-2</v>
      </c>
      <c r="W11" s="53">
        <v>101.59713195337463</v>
      </c>
      <c r="X11" s="53">
        <v>105.25706866150153</v>
      </c>
      <c r="Y11" s="53">
        <v>9.5090577805593455</v>
      </c>
      <c r="Z11" s="53">
        <v>1538.5289495274208</v>
      </c>
      <c r="AA11" s="53">
        <v>1.3663763710340442</v>
      </c>
      <c r="AB11" s="53">
        <v>2.3349040665735528</v>
      </c>
      <c r="AC11" s="53">
        <v>81.33192684726454</v>
      </c>
      <c r="AD11" s="53">
        <v>0.86550725486630675</v>
      </c>
      <c r="AE11" s="53">
        <v>1.7716804731562459</v>
      </c>
      <c r="AF11" s="53">
        <v>6.8928808003056696</v>
      </c>
      <c r="AG11" s="53">
        <v>0.66360074646797262</v>
      </c>
      <c r="AH11" s="53">
        <v>7.4757596093777323</v>
      </c>
      <c r="AI11" s="53">
        <v>2.2413723506991987</v>
      </c>
      <c r="AJ11" s="54">
        <v>0.11684686823723672</v>
      </c>
    </row>
    <row r="12" spans="2:36" x14ac:dyDescent="0.2">
      <c r="B12" s="103" t="s">
        <v>70</v>
      </c>
      <c r="C12" s="103">
        <v>6.1722575798155703E-2</v>
      </c>
      <c r="D12" s="103">
        <v>0.86473469437758499</v>
      </c>
      <c r="E12" s="103">
        <v>228.91025742350601</v>
      </c>
      <c r="F12" s="103">
        <v>0.33282506023186198</v>
      </c>
      <c r="G12" s="103">
        <v>1550.67950811322</v>
      </c>
      <c r="H12" s="103">
        <v>0.10024692694059199</v>
      </c>
      <c r="I12" s="103">
        <v>1.4672833575577899</v>
      </c>
      <c r="J12" s="103">
        <v>30.312855025669101</v>
      </c>
      <c r="K12" s="103">
        <v>0.18438274418317899</v>
      </c>
      <c r="L12" s="103">
        <v>0.47508677941643002</v>
      </c>
      <c r="M12" s="103">
        <v>0.74029923609423198</v>
      </c>
      <c r="N12" s="103">
        <v>5.4477863671587301E-2</v>
      </c>
      <c r="O12" s="103">
        <v>8.8269175317033604</v>
      </c>
      <c r="P12" s="103">
        <v>2.8377172189692401</v>
      </c>
      <c r="Q12" s="103">
        <v>7.1656847295887102E-2</v>
      </c>
      <c r="S12" s="40" t="s">
        <v>113</v>
      </c>
      <c r="T12" s="41" t="s">
        <v>114</v>
      </c>
      <c r="U12" s="41" t="s">
        <v>108</v>
      </c>
      <c r="V12" s="53">
        <v>-4.0709180701788174E-2</v>
      </c>
      <c r="W12" s="53">
        <v>99.665624327358117</v>
      </c>
      <c r="X12" s="53">
        <v>97.741013151151492</v>
      </c>
      <c r="Y12" s="53">
        <v>7.5741976542106189</v>
      </c>
      <c r="Z12" s="53">
        <v>1728.4957335678462</v>
      </c>
      <c r="AA12" s="53">
        <v>0.85633016257800976</v>
      </c>
      <c r="AB12" s="53">
        <v>1.888067926025484</v>
      </c>
      <c r="AC12" s="53">
        <v>64.133404067897885</v>
      </c>
      <c r="AD12" s="53">
        <v>0.75425268373869658</v>
      </c>
      <c r="AE12" s="53">
        <v>1.2522153728736758</v>
      </c>
      <c r="AF12" s="53">
        <v>6.2452414559565526</v>
      </c>
      <c r="AG12" s="53">
        <v>1.2656145646067598</v>
      </c>
      <c r="AH12" s="53">
        <v>6.5765669242655402</v>
      </c>
      <c r="AI12" s="53">
        <v>2.1243809438635122</v>
      </c>
      <c r="AJ12" s="54">
        <v>0.10275961950936119</v>
      </c>
    </row>
    <row r="13" spans="2:36" x14ac:dyDescent="0.2">
      <c r="B13" s="103" t="s">
        <v>71</v>
      </c>
      <c r="C13" s="103">
        <v>5.3575187205019401E-2</v>
      </c>
      <c r="D13" s="103">
        <v>0.61289387130635897</v>
      </c>
      <c r="E13" s="103">
        <v>250.161886572171</v>
      </c>
      <c r="F13" s="103">
        <v>0.20820929492960999</v>
      </c>
      <c r="G13" s="103">
        <v>1824.4984248549599</v>
      </c>
      <c r="H13" s="103">
        <v>9.9234285724913704E-2</v>
      </c>
      <c r="I13" s="103">
        <v>1.5636818840176101</v>
      </c>
      <c r="J13" s="103">
        <v>23.469294182260001</v>
      </c>
      <c r="K13" s="103">
        <v>9.9927001402103505E-2</v>
      </c>
      <c r="L13" s="103">
        <v>0.43957604513497001</v>
      </c>
      <c r="M13" s="103" t="s">
        <v>78</v>
      </c>
      <c r="N13" s="103">
        <v>-3.7784087883104701E-2</v>
      </c>
      <c r="O13" s="103">
        <v>9.8780592198905399</v>
      </c>
      <c r="P13" s="103">
        <v>3.2689841945034601</v>
      </c>
      <c r="Q13" s="103">
        <v>6.5788585002918495E-2</v>
      </c>
      <c r="S13" s="42" t="s">
        <v>115</v>
      </c>
      <c r="T13" s="43" t="s">
        <v>116</v>
      </c>
      <c r="U13" s="43" t="s">
        <v>108</v>
      </c>
      <c r="V13" s="55">
        <v>-1.9555167971606422</v>
      </c>
      <c r="W13" s="55">
        <v>1047.3993101601161</v>
      </c>
      <c r="X13" s="55">
        <v>1022.2254102705309</v>
      </c>
      <c r="Y13" s="55">
        <v>180.5092428148285</v>
      </c>
      <c r="Z13" s="55">
        <v>19619.134438538975</v>
      </c>
      <c r="AA13" s="55">
        <v>11.823479210436298</v>
      </c>
      <c r="AB13" s="55">
        <v>20.062772838232487</v>
      </c>
      <c r="AC13" s="55">
        <v>740.97929920901822</v>
      </c>
      <c r="AD13" s="55">
        <v>9.7270298425823221</v>
      </c>
      <c r="AE13" s="55">
        <v>13.870406152277976</v>
      </c>
      <c r="AF13" s="55">
        <v>69.991695430715396</v>
      </c>
      <c r="AG13" s="55">
        <v>15.82860541418095</v>
      </c>
      <c r="AH13" s="55">
        <v>64.172810374270313</v>
      </c>
      <c r="AI13" s="55">
        <v>22.739047277313791</v>
      </c>
      <c r="AJ13" s="56">
        <v>1.5985426429886562</v>
      </c>
    </row>
    <row r="14" spans="2:36" x14ac:dyDescent="0.2">
      <c r="B14" s="103" t="s">
        <v>72</v>
      </c>
      <c r="C14" s="103">
        <v>3.5518926504406301E-2</v>
      </c>
      <c r="D14" s="103">
        <v>0.35885128285391699</v>
      </c>
      <c r="E14" s="103">
        <v>185.25019521054401</v>
      </c>
      <c r="F14" s="103">
        <v>0.464460082376773</v>
      </c>
      <c r="G14" s="103">
        <v>1534.4098350430299</v>
      </c>
      <c r="H14" s="103">
        <v>8.5519692512860596E-2</v>
      </c>
      <c r="I14" s="103">
        <v>1.37366510009583</v>
      </c>
      <c r="J14" s="103">
        <v>16.973366076704099</v>
      </c>
      <c r="K14" s="103">
        <v>0.196040227378634</v>
      </c>
      <c r="L14" s="103">
        <v>0.93611934623051896</v>
      </c>
      <c r="M14" s="103">
        <v>3.5383422886146398</v>
      </c>
      <c r="N14" s="103">
        <v>-3.3537489774538097E-2</v>
      </c>
      <c r="O14" s="103">
        <v>9.0403016045578592</v>
      </c>
      <c r="P14" s="103">
        <v>2.81247743962229</v>
      </c>
      <c r="Q14" s="103">
        <v>8.0576609370608204E-2</v>
      </c>
      <c r="S14" s="40" t="s">
        <v>86</v>
      </c>
      <c r="T14" s="41" t="s">
        <v>117</v>
      </c>
      <c r="U14" s="41" t="s">
        <v>108</v>
      </c>
      <c r="V14" s="53">
        <v>4.1276155462386952E-3</v>
      </c>
      <c r="W14" s="53">
        <v>119.49480435731518</v>
      </c>
      <c r="X14" s="53">
        <v>114.8146924877764</v>
      </c>
      <c r="Y14" s="53">
        <v>22.962938497555278</v>
      </c>
      <c r="Z14" s="53">
        <v>1349.3309545943018</v>
      </c>
      <c r="AA14" s="53">
        <v>0.46655245078675039</v>
      </c>
      <c r="AB14" s="53">
        <v>1.920669286719817</v>
      </c>
      <c r="AC14" s="53">
        <v>55.207085858468659</v>
      </c>
      <c r="AD14" s="53">
        <v>0.5309799648349468</v>
      </c>
      <c r="AE14" s="53">
        <v>1.1730670010662172</v>
      </c>
      <c r="AF14" s="53">
        <v>5.5164539386927398</v>
      </c>
      <c r="AG14" s="53">
        <v>0.40595411917726765</v>
      </c>
      <c r="AH14" s="53">
        <v>7.3787737787273979</v>
      </c>
      <c r="AI14" s="53">
        <v>2.5764927551915515</v>
      </c>
      <c r="AJ14" s="54">
        <v>0.13712119971012363</v>
      </c>
    </row>
    <row r="15" spans="2:36" x14ac:dyDescent="0.2">
      <c r="B15" s="103" t="s">
        <v>73</v>
      </c>
      <c r="C15" s="103">
        <v>4.5073584037769503E-2</v>
      </c>
      <c r="D15" s="103">
        <v>0.27971570395197398</v>
      </c>
      <c r="E15" s="103">
        <v>150.255924446281</v>
      </c>
      <c r="F15" s="103">
        <v>0.51400038982297802</v>
      </c>
      <c r="G15" s="103">
        <v>1584.0415299811</v>
      </c>
      <c r="H15" s="103">
        <v>8.7110559616581401E-2</v>
      </c>
      <c r="I15" s="103">
        <v>2.1047573240055701</v>
      </c>
      <c r="J15" s="103">
        <v>18.507806611874098</v>
      </c>
      <c r="K15" s="103">
        <v>0.282883263878691</v>
      </c>
      <c r="L15" s="103">
        <v>0.86249019580429798</v>
      </c>
      <c r="M15" s="103">
        <v>4.5585499515807699</v>
      </c>
      <c r="N15" s="103">
        <v>6.0401163885089003E-3</v>
      </c>
      <c r="O15" s="103">
        <v>9.6983786535154302</v>
      </c>
      <c r="P15" s="103">
        <v>2.7736982889530499</v>
      </c>
      <c r="Q15" s="103">
        <v>7.4811435181755606E-2</v>
      </c>
      <c r="S15" s="40" t="s">
        <v>118</v>
      </c>
      <c r="T15" s="41" t="s">
        <v>119</v>
      </c>
      <c r="U15" s="41" t="s">
        <v>108</v>
      </c>
      <c r="V15" s="53">
        <v>-3.8352521348489219E-3</v>
      </c>
      <c r="W15" s="53">
        <v>270.12956142507846</v>
      </c>
      <c r="X15" s="53">
        <v>260.67227222494824</v>
      </c>
      <c r="Y15" s="53">
        <v>1.873094171676275</v>
      </c>
      <c r="Z15" s="53">
        <v>1668.3392695763685</v>
      </c>
      <c r="AA15" s="53">
        <v>0.51317271203425008</v>
      </c>
      <c r="AB15" s="53">
        <v>2.4947043453159017</v>
      </c>
      <c r="AC15" s="53">
        <v>39.821614816470607</v>
      </c>
      <c r="AD15" s="53">
        <v>0.5279554650558127</v>
      </c>
      <c r="AE15" s="53">
        <v>0.57395645427198005</v>
      </c>
      <c r="AF15" s="53">
        <v>1.6453846841391591</v>
      </c>
      <c r="AG15" s="53">
        <v>0.60636832890931969</v>
      </c>
      <c r="AH15" s="53">
        <v>10.559109301116255</v>
      </c>
      <c r="AI15" s="53">
        <v>3.6360063332539454</v>
      </c>
      <c r="AJ15" s="54">
        <v>9.5399257077041652E-2</v>
      </c>
    </row>
    <row r="16" spans="2:36" x14ac:dyDescent="0.2">
      <c r="B16" s="103" t="s">
        <v>74</v>
      </c>
      <c r="C16" s="103">
        <v>3.7860119145157002E-2</v>
      </c>
      <c r="D16" s="103">
        <v>0.28830620677643298</v>
      </c>
      <c r="E16" s="103">
        <v>140.95307701994801</v>
      </c>
      <c r="F16" s="103">
        <v>1.86591276286065</v>
      </c>
      <c r="G16" s="103">
        <v>1657.73087705847</v>
      </c>
      <c r="H16" s="103">
        <v>0.109841310645816</v>
      </c>
      <c r="I16" s="103">
        <v>2.3005004074084399</v>
      </c>
      <c r="J16" s="103">
        <v>22.461837417351799</v>
      </c>
      <c r="K16" s="103">
        <v>0.29541833159129199</v>
      </c>
      <c r="L16" s="103">
        <v>1.0311198050414001</v>
      </c>
      <c r="M16" s="103">
        <v>5.95457354796351</v>
      </c>
      <c r="N16" s="103">
        <v>-7.3198707249148001E-3</v>
      </c>
      <c r="O16" s="103">
        <v>9.9253335535497307</v>
      </c>
      <c r="P16" s="103">
        <v>2.7784265986561998</v>
      </c>
      <c r="Q16" s="103">
        <v>7.3067839057832304E-2</v>
      </c>
      <c r="S16" s="40" t="s">
        <v>120</v>
      </c>
      <c r="T16" s="41" t="s">
        <v>121</v>
      </c>
      <c r="U16" s="41" t="s">
        <v>108</v>
      </c>
      <c r="V16" s="53">
        <v>7.6264650346705695E-2</v>
      </c>
      <c r="W16" s="53">
        <v>331.10658511555431</v>
      </c>
      <c r="X16" s="53">
        <v>305.05860138682277</v>
      </c>
      <c r="Y16" s="53">
        <v>51.396692726490478</v>
      </c>
      <c r="Z16" s="53">
        <v>1574.2422381022</v>
      </c>
      <c r="AA16" s="53">
        <v>0.71806773936754986</v>
      </c>
      <c r="AB16" s="53">
        <v>2.5698346363245239</v>
      </c>
      <c r="AC16" s="53">
        <v>135.87782116212492</v>
      </c>
      <c r="AD16" s="53">
        <v>0.80504003403227442</v>
      </c>
      <c r="AE16" s="53">
        <v>1.4260834044773678</v>
      </c>
      <c r="AF16" s="53">
        <v>3.3521482416001871</v>
      </c>
      <c r="AG16" s="53">
        <v>0.50610008654146244</v>
      </c>
      <c r="AH16" s="53">
        <v>9.2216855147019512</v>
      </c>
      <c r="AI16" s="53">
        <v>3.4998700285181612</v>
      </c>
      <c r="AJ16" s="54">
        <v>0.24094384949076703</v>
      </c>
    </row>
    <row r="17" spans="2:36" x14ac:dyDescent="0.2">
      <c r="B17" s="103" t="s">
        <v>75</v>
      </c>
      <c r="C17" s="103">
        <v>4.1744280271995601E-2</v>
      </c>
      <c r="D17" s="103">
        <v>0.28228154542048101</v>
      </c>
      <c r="E17" s="103">
        <v>168.95485987215599</v>
      </c>
      <c r="F17" s="103">
        <v>1.1958988214977999</v>
      </c>
      <c r="G17" s="103">
        <v>1378.5572396048501</v>
      </c>
      <c r="H17" s="103">
        <v>0.12740380196095299</v>
      </c>
      <c r="I17" s="103">
        <v>2.1086939152062101</v>
      </c>
      <c r="J17" s="103">
        <v>20.526860262669299</v>
      </c>
      <c r="K17" s="103">
        <v>0.31711022209668299</v>
      </c>
      <c r="L17" s="103">
        <v>1.0754924783606701</v>
      </c>
      <c r="M17" s="103">
        <v>4.5670177917982198</v>
      </c>
      <c r="N17" s="103">
        <v>-1.2789601062030399E-2</v>
      </c>
      <c r="O17" s="103">
        <v>9.6717439711561095</v>
      </c>
      <c r="P17" s="103">
        <v>2.43134206768655</v>
      </c>
      <c r="Q17" s="103">
        <v>4.8902973115114899E-2</v>
      </c>
      <c r="S17" s="40" t="s">
        <v>122</v>
      </c>
      <c r="T17" s="41" t="s">
        <v>123</v>
      </c>
      <c r="U17" s="41" t="s">
        <v>108</v>
      </c>
      <c r="V17" s="53">
        <v>8.4123872891875145E-2</v>
      </c>
      <c r="W17" s="53">
        <v>357.7829350127007</v>
      </c>
      <c r="X17" s="53">
        <v>310.55943471935763</v>
      </c>
      <c r="Y17" s="53">
        <v>6.5561478682882868</v>
      </c>
      <c r="Z17" s="53">
        <v>1125.2850375399457</v>
      </c>
      <c r="AA17" s="53">
        <v>0.67773577474628066</v>
      </c>
      <c r="AB17" s="53">
        <v>1.4914034172751645</v>
      </c>
      <c r="AC17" s="53">
        <v>67.356805238502162</v>
      </c>
      <c r="AD17" s="53">
        <v>0.50012668335108701</v>
      </c>
      <c r="AE17" s="53">
        <v>1.0544337573985418</v>
      </c>
      <c r="AF17" s="53">
        <v>2.1431710757705233</v>
      </c>
      <c r="AG17" s="53">
        <v>0.27606351732924422</v>
      </c>
      <c r="AH17" s="53">
        <v>8.7233634961429978</v>
      </c>
      <c r="AI17" s="53">
        <v>2.606429445925857</v>
      </c>
      <c r="AJ17" s="54">
        <v>0.10518690051762285</v>
      </c>
    </row>
    <row r="18" spans="2:36" x14ac:dyDescent="0.2">
      <c r="B18" s="103" t="s">
        <v>76</v>
      </c>
      <c r="C18" s="103">
        <v>3.0785653013474999E-2</v>
      </c>
      <c r="D18" s="103">
        <v>0.18223098981678401</v>
      </c>
      <c r="E18" s="103">
        <v>143.25239664684199</v>
      </c>
      <c r="F18" s="103">
        <v>1.0525740359236999</v>
      </c>
      <c r="G18" s="103">
        <v>1191.1188128512599</v>
      </c>
      <c r="H18" s="103">
        <v>0.14210679703375201</v>
      </c>
      <c r="I18" s="103">
        <v>1.70788553314914</v>
      </c>
      <c r="J18" s="103">
        <v>44.147879414304001</v>
      </c>
      <c r="K18" s="103">
        <v>0.283907500490644</v>
      </c>
      <c r="L18" s="103">
        <v>1.2164880517136001</v>
      </c>
      <c r="M18" s="103">
        <v>4.4576297315139302</v>
      </c>
      <c r="N18" s="103">
        <v>8.3672890268043001E-3</v>
      </c>
      <c r="O18" s="103">
        <v>9.2081819175370292</v>
      </c>
      <c r="P18" s="103">
        <v>2.1219981777815899</v>
      </c>
      <c r="Q18" s="103">
        <v>2.5928005090650599E-2</v>
      </c>
      <c r="S18" s="40" t="s">
        <v>124</v>
      </c>
      <c r="T18" s="41" t="s">
        <v>125</v>
      </c>
      <c r="U18" s="41" t="s">
        <v>108</v>
      </c>
      <c r="V18" s="53">
        <v>9.1228466190756266E-2</v>
      </c>
      <c r="W18" s="53">
        <v>411.57125079821435</v>
      </c>
      <c r="X18" s="53">
        <v>350.99251462081821</v>
      </c>
      <c r="Y18" s="53">
        <v>22.346232612463417</v>
      </c>
      <c r="Z18" s="53">
        <v>1250.2662144063727</v>
      </c>
      <c r="AA18" s="53">
        <v>1.2115747235479233</v>
      </c>
      <c r="AB18" s="53">
        <v>1.9683347653381882</v>
      </c>
      <c r="AC18" s="53">
        <v>112.35705482620376</v>
      </c>
      <c r="AD18" s="53">
        <v>1.2218165887751598</v>
      </c>
      <c r="AE18" s="53">
        <v>1.7964990265256617</v>
      </c>
      <c r="AF18" s="53">
        <v>3.7037619288421793</v>
      </c>
      <c r="AG18" s="53">
        <v>0.32982599315119576</v>
      </c>
      <c r="AH18" s="53">
        <v>8.4059160531690598</v>
      </c>
      <c r="AI18" s="53">
        <v>2.4641169080047929</v>
      </c>
      <c r="AJ18" s="54">
        <v>0.1249507557722874</v>
      </c>
    </row>
    <row r="19" spans="2:36" ht="16" thickBot="1" x14ac:dyDescent="0.25">
      <c r="B19" s="103" t="s">
        <v>77</v>
      </c>
      <c r="C19" s="103">
        <v>4.91200171319486E-2</v>
      </c>
      <c r="D19" s="103">
        <v>6.7031407126308201E-2</v>
      </c>
      <c r="E19" s="103">
        <v>77.115630187300795</v>
      </c>
      <c r="F19" s="103">
        <v>0.26024086938110802</v>
      </c>
      <c r="G19" s="103">
        <v>935.46246321192405</v>
      </c>
      <c r="H19" s="103">
        <v>0.171751613904846</v>
      </c>
      <c r="I19" s="103">
        <v>1.31304959612496</v>
      </c>
      <c r="J19" s="103">
        <v>16.816950362678799</v>
      </c>
      <c r="K19" s="103">
        <v>0.15747410228664799</v>
      </c>
      <c r="L19" s="103">
        <v>1.4083506418549701</v>
      </c>
      <c r="M19" s="103">
        <v>3.8503148708007</v>
      </c>
      <c r="N19" s="103">
        <v>2.12190336465755E-2</v>
      </c>
      <c r="O19" s="103">
        <v>8.7946175834842499</v>
      </c>
      <c r="P19" s="103">
        <v>1.8076419118778699</v>
      </c>
      <c r="Q19" s="103">
        <v>8.5074964685458894E-3</v>
      </c>
      <c r="S19" s="44" t="s">
        <v>126</v>
      </c>
      <c r="T19" s="45" t="s">
        <v>127</v>
      </c>
      <c r="U19" s="45" t="s">
        <v>108</v>
      </c>
      <c r="V19" s="57">
        <v>1.6758436723284125E-2</v>
      </c>
      <c r="W19" s="57">
        <v>422.07687640575335</v>
      </c>
      <c r="X19" s="57">
        <v>356.30306048696235</v>
      </c>
      <c r="Y19" s="57">
        <v>10.282662468045796</v>
      </c>
      <c r="Z19" s="57">
        <v>1236.2225957960197</v>
      </c>
      <c r="AA19" s="57">
        <v>0.7654419360271244</v>
      </c>
      <c r="AB19" s="57">
        <v>2.1947184714406047</v>
      </c>
      <c r="AC19" s="57">
        <v>120.98046882694197</v>
      </c>
      <c r="AD19" s="57">
        <v>0.56981394388143114</v>
      </c>
      <c r="AE19" s="57">
        <v>1.4814349682224082</v>
      </c>
      <c r="AF19" s="57">
        <v>3.3875886036032297</v>
      </c>
      <c r="AG19" s="57">
        <v>0.74715261543178613</v>
      </c>
      <c r="AH19" s="57">
        <v>7.5866811358440653</v>
      </c>
      <c r="AI19" s="57">
        <v>2.2387483173182714</v>
      </c>
      <c r="AJ19" s="58">
        <v>0.12592535921012607</v>
      </c>
    </row>
    <row r="20" spans="2:36" ht="17" thickBot="1" x14ac:dyDescent="0.25">
      <c r="S20" s="36"/>
      <c r="T20" s="36"/>
      <c r="U20" s="3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</row>
    <row r="21" spans="2:36" ht="16" x14ac:dyDescent="0.2">
      <c r="S21" s="36"/>
      <c r="T21" s="46" t="s">
        <v>128</v>
      </c>
      <c r="U21" s="39"/>
      <c r="V21" s="60" t="s">
        <v>91</v>
      </c>
      <c r="W21" s="60" t="s">
        <v>92</v>
      </c>
      <c r="X21" s="60" t="s">
        <v>93</v>
      </c>
      <c r="Y21" s="60" t="s">
        <v>94</v>
      </c>
      <c r="Z21" s="60" t="s">
        <v>95</v>
      </c>
      <c r="AA21" s="60" t="s">
        <v>96</v>
      </c>
      <c r="AB21" s="60" t="s">
        <v>97</v>
      </c>
      <c r="AC21" s="60" t="s">
        <v>98</v>
      </c>
      <c r="AD21" s="60" t="s">
        <v>99</v>
      </c>
      <c r="AE21" s="60" t="s">
        <v>100</v>
      </c>
      <c r="AF21" s="60" t="s">
        <v>101</v>
      </c>
      <c r="AG21" s="60" t="s">
        <v>102</v>
      </c>
      <c r="AH21" s="60" t="s">
        <v>103</v>
      </c>
      <c r="AI21" s="60" t="s">
        <v>104</v>
      </c>
      <c r="AJ21" s="61" t="s">
        <v>105</v>
      </c>
    </row>
    <row r="22" spans="2:36" ht="16" x14ac:dyDescent="0.2">
      <c r="B22" s="104" t="s">
        <v>80</v>
      </c>
      <c r="C22" s="84" t="s">
        <v>39</v>
      </c>
      <c r="D22" s="84" t="s">
        <v>38</v>
      </c>
      <c r="E22" s="84" t="s">
        <v>41</v>
      </c>
      <c r="F22" s="84" t="s">
        <v>42</v>
      </c>
      <c r="G22" s="84" t="s">
        <v>43</v>
      </c>
      <c r="H22" s="84" t="s">
        <v>44</v>
      </c>
      <c r="I22" s="84" t="s">
        <v>45</v>
      </c>
      <c r="J22" s="84" t="s">
        <v>46</v>
      </c>
      <c r="K22" s="84" t="s">
        <v>47</v>
      </c>
      <c r="L22" s="84" t="s">
        <v>48</v>
      </c>
      <c r="M22" s="84" t="s">
        <v>49</v>
      </c>
      <c r="N22" s="84" t="s">
        <v>50</v>
      </c>
      <c r="O22" s="84" t="s">
        <v>51</v>
      </c>
      <c r="P22" s="84" t="s">
        <v>53</v>
      </c>
      <c r="Q22" s="84" t="s">
        <v>54</v>
      </c>
      <c r="S22" s="36"/>
      <c r="T22" s="47" t="s">
        <v>129</v>
      </c>
      <c r="U22" s="41" t="s">
        <v>108</v>
      </c>
      <c r="V22" s="48">
        <v>0.1</v>
      </c>
      <c r="W22" s="48">
        <v>9.8901581102968272</v>
      </c>
      <c r="X22" s="48">
        <v>325.40631120754807</v>
      </c>
      <c r="Y22" s="48">
        <v>3.0685083896734238</v>
      </c>
      <c r="Z22" s="48">
        <v>1797.9612756888962</v>
      </c>
      <c r="AA22" s="48">
        <v>0.17394612646852919</v>
      </c>
      <c r="AB22" s="48">
        <v>79.139546135813234</v>
      </c>
      <c r="AC22" s="48">
        <v>7.5903764277176382</v>
      </c>
      <c r="AD22" s="48">
        <v>0.75976889290930882</v>
      </c>
      <c r="AE22" s="48">
        <v>1.3701799452250409</v>
      </c>
      <c r="AF22" s="48">
        <v>3.5950084887058606</v>
      </c>
      <c r="AG22" s="48">
        <v>0.23171488733458831</v>
      </c>
      <c r="AH22" s="48">
        <v>7.8124936569969474</v>
      </c>
      <c r="AI22" s="48">
        <v>36.608210010849149</v>
      </c>
      <c r="AJ22" s="49">
        <v>6.115079275220496E-2</v>
      </c>
    </row>
    <row r="23" spans="2:36" ht="17" thickBot="1" x14ac:dyDescent="0.25">
      <c r="B23" s="103" t="s">
        <v>81</v>
      </c>
      <c r="C23" s="103">
        <f>C8</f>
        <v>4.0782714295561101E-2</v>
      </c>
      <c r="D23" s="103">
        <f t="shared" ref="D23:Q23" si="0">D8</f>
        <v>1.1563202016144301</v>
      </c>
      <c r="E23" s="103">
        <f t="shared" si="0"/>
        <v>231.14311377833801</v>
      </c>
      <c r="F23" s="103">
        <f t="shared" si="0"/>
        <v>0.45185185771650899</v>
      </c>
      <c r="G23" s="103">
        <f t="shared" si="0"/>
        <v>1162.8102423932301</v>
      </c>
      <c r="H23" s="103">
        <f t="shared" si="0"/>
        <v>0.17985587634766501</v>
      </c>
      <c r="I23" s="103">
        <f t="shared" si="0"/>
        <v>2.0165649537332699</v>
      </c>
      <c r="J23" s="103">
        <f t="shared" si="0"/>
        <v>64.329981121970306</v>
      </c>
      <c r="K23" s="103">
        <f t="shared" si="0"/>
        <v>0.38794546385496098</v>
      </c>
      <c r="L23" s="103">
        <f t="shared" si="0"/>
        <v>0.96822318592082901</v>
      </c>
      <c r="M23" s="103">
        <f>M8</f>
        <v>1.32768388862333</v>
      </c>
      <c r="N23" s="103">
        <f t="shared" si="0"/>
        <v>2.6341100662103299E-2</v>
      </c>
      <c r="O23" s="103">
        <f t="shared" si="0"/>
        <v>9.8169610143775508</v>
      </c>
      <c r="P23" s="103">
        <f t="shared" si="0"/>
        <v>2.4576676123710102</v>
      </c>
      <c r="Q23" s="103">
        <f t="shared" si="0"/>
        <v>0.103582045004615</v>
      </c>
      <c r="S23" s="36"/>
      <c r="T23" s="50" t="s">
        <v>130</v>
      </c>
      <c r="U23" s="45" t="s">
        <v>108</v>
      </c>
      <c r="V23" s="62">
        <v>2.1800000000000002</v>
      </c>
      <c r="W23" s="62">
        <v>438.48371550953294</v>
      </c>
      <c r="X23" s="62">
        <v>1762.1711393419782</v>
      </c>
      <c r="Y23" s="62">
        <v>662.62811927849373</v>
      </c>
      <c r="Z23" s="62">
        <v>2170.8473750852099</v>
      </c>
      <c r="AA23" s="62">
        <v>2.4140136573892446</v>
      </c>
      <c r="AB23" s="62">
        <v>70.518221868169974</v>
      </c>
      <c r="AC23" s="62">
        <v>2729.7376207033531</v>
      </c>
      <c r="AD23" s="62">
        <v>3.4180550810962256</v>
      </c>
      <c r="AE23" s="62">
        <v>10.807172433689786</v>
      </c>
      <c r="AF23" s="62">
        <v>67.184490578517881</v>
      </c>
      <c r="AG23" s="62">
        <v>0.42436438298865353</v>
      </c>
      <c r="AH23" s="62">
        <v>14.223266496380331</v>
      </c>
      <c r="AI23" s="62">
        <v>16.792200607818113</v>
      </c>
      <c r="AJ23" s="63">
        <v>2.7297376207033537</v>
      </c>
    </row>
    <row r="24" spans="2:36" ht="16" x14ac:dyDescent="0.2">
      <c r="B24" s="103" t="s">
        <v>82</v>
      </c>
      <c r="C24" s="103">
        <f>C9</f>
        <v>4.3177768624341299E-2</v>
      </c>
      <c r="D24" s="103">
        <f t="shared" ref="D24:Q24" si="1">D9</f>
        <v>0.96867482657821402</v>
      </c>
      <c r="E24" s="103">
        <f t="shared" si="1"/>
        <v>214.67918562861601</v>
      </c>
      <c r="F24" s="103">
        <f t="shared" si="1"/>
        <v>0.295527765853691</v>
      </c>
      <c r="G24" s="103">
        <f t="shared" si="1"/>
        <v>1151.4975960551101</v>
      </c>
      <c r="H24" s="103">
        <f t="shared" si="1"/>
        <v>0.117881852293111</v>
      </c>
      <c r="I24" s="103">
        <f t="shared" si="1"/>
        <v>1.1791155590251201</v>
      </c>
      <c r="J24" s="103">
        <f t="shared" si="1"/>
        <v>39.921811011267501</v>
      </c>
      <c r="K24" s="103">
        <f t="shared" si="1"/>
        <v>0.37337138117392998</v>
      </c>
      <c r="L24" s="103">
        <f t="shared" si="1"/>
        <v>1.10149092369982</v>
      </c>
      <c r="M24" s="103">
        <f t="shared" si="1"/>
        <v>1.25444187278212</v>
      </c>
      <c r="N24" s="103">
        <f t="shared" si="1"/>
        <v>0.102624861291451</v>
      </c>
      <c r="O24" s="103">
        <f t="shared" si="1"/>
        <v>8.7729888272458805</v>
      </c>
      <c r="P24" s="103">
        <f t="shared" si="1"/>
        <v>2.3132322511015202</v>
      </c>
      <c r="Q24" s="103">
        <f t="shared" si="1"/>
        <v>8.1117399240177801E-2</v>
      </c>
      <c r="S24" s="36"/>
      <c r="T24" s="46" t="s">
        <v>131</v>
      </c>
      <c r="U24" s="39"/>
      <c r="V24" s="64" t="s">
        <v>91</v>
      </c>
      <c r="W24" s="64" t="s">
        <v>92</v>
      </c>
      <c r="X24" s="64" t="s">
        <v>93</v>
      </c>
      <c r="Y24" s="64" t="s">
        <v>94</v>
      </c>
      <c r="Z24" s="64" t="s">
        <v>95</v>
      </c>
      <c r="AA24" s="64" t="s">
        <v>96</v>
      </c>
      <c r="AB24" s="64" t="s">
        <v>97</v>
      </c>
      <c r="AC24" s="64" t="s">
        <v>98</v>
      </c>
      <c r="AD24" s="64" t="s">
        <v>99</v>
      </c>
      <c r="AE24" s="64" t="s">
        <v>100</v>
      </c>
      <c r="AF24" s="64" t="s">
        <v>101</v>
      </c>
      <c r="AG24" s="64" t="s">
        <v>102</v>
      </c>
      <c r="AH24" s="64" t="s">
        <v>103</v>
      </c>
      <c r="AI24" s="64" t="s">
        <v>104</v>
      </c>
      <c r="AJ24" s="65" t="s">
        <v>105</v>
      </c>
    </row>
    <row r="25" spans="2:36" ht="16" x14ac:dyDescent="0.2">
      <c r="B25" s="103" t="s">
        <v>83</v>
      </c>
      <c r="C25" s="103">
        <f>AVERAGE(C10:C11)</f>
        <v>5.0070815294216697E-2</v>
      </c>
      <c r="D25" s="103">
        <f t="shared" ref="D25:Q25" si="2">AVERAGE(D10:D11)</f>
        <v>0.98007581723666404</v>
      </c>
      <c r="E25" s="103">
        <f t="shared" si="2"/>
        <v>238.042513266208</v>
      </c>
      <c r="F25" s="103">
        <f t="shared" si="2"/>
        <v>0.44020289399580348</v>
      </c>
      <c r="G25" s="103">
        <f t="shared" si="2"/>
        <v>1383.5936390010702</v>
      </c>
      <c r="H25" s="103">
        <f t="shared" si="2"/>
        <v>0.11067634659537151</v>
      </c>
      <c r="I25" s="103">
        <f t="shared" si="2"/>
        <v>1.4386754965043</v>
      </c>
      <c r="J25" s="103">
        <f t="shared" si="2"/>
        <v>40.969955311446355</v>
      </c>
      <c r="K25" s="103">
        <f t="shared" si="2"/>
        <v>0.30360867563572502</v>
      </c>
      <c r="L25" s="103">
        <f t="shared" si="2"/>
        <v>0.62868472386710694</v>
      </c>
      <c r="M25" s="103">
        <f t="shared" si="2"/>
        <v>1.1748465113100601</v>
      </c>
      <c r="N25" s="103">
        <f t="shared" si="2"/>
        <v>0.2496947193039335</v>
      </c>
      <c r="O25" s="103">
        <f t="shared" si="2"/>
        <v>8.9565579722650206</v>
      </c>
      <c r="P25" s="103">
        <f t="shared" si="2"/>
        <v>2.6820835699015699</v>
      </c>
      <c r="Q25" s="103">
        <f t="shared" si="2"/>
        <v>9.443409863679969E-2</v>
      </c>
      <c r="S25" s="36"/>
      <c r="T25" s="47" t="s">
        <v>129</v>
      </c>
      <c r="U25" s="41" t="s">
        <v>108</v>
      </c>
      <c r="V25" s="59">
        <v>2.6100000000000002E-2</v>
      </c>
      <c r="W25" s="59">
        <v>1.0919999999999999E-2</v>
      </c>
      <c r="X25" s="59">
        <v>313</v>
      </c>
      <c r="Y25" s="59">
        <v>4.5999999999999996</v>
      </c>
      <c r="Z25" s="59">
        <v>1250</v>
      </c>
      <c r="AA25" s="59">
        <v>0.105</v>
      </c>
      <c r="AB25" s="59">
        <v>75.2</v>
      </c>
      <c r="AC25" s="59">
        <v>7.2</v>
      </c>
      <c r="AD25" s="59">
        <v>0.56799999999999995</v>
      </c>
      <c r="AE25" s="59">
        <v>1.0900000000000001</v>
      </c>
      <c r="AF25" s="59">
        <v>3.37</v>
      </c>
      <c r="AG25" s="59">
        <v>1.3599999999999999E-2</v>
      </c>
      <c r="AH25" s="59">
        <v>6.91</v>
      </c>
      <c r="AI25" s="59">
        <v>35</v>
      </c>
      <c r="AJ25" s="66">
        <v>5.8900000000000001E-2</v>
      </c>
    </row>
    <row r="26" spans="2:36" ht="17" thickBot="1" x14ac:dyDescent="0.25">
      <c r="B26" s="103" t="s">
        <v>84</v>
      </c>
      <c r="C26" s="103">
        <f>C12</f>
        <v>6.1722575798155703E-2</v>
      </c>
      <c r="D26" s="103">
        <f t="shared" ref="D26:Q26" si="3">D12</f>
        <v>0.86473469437758499</v>
      </c>
      <c r="E26" s="103">
        <f t="shared" si="3"/>
        <v>228.91025742350601</v>
      </c>
      <c r="F26" s="103">
        <f t="shared" si="3"/>
        <v>0.33282506023186198</v>
      </c>
      <c r="G26" s="103">
        <f t="shared" si="3"/>
        <v>1550.67950811322</v>
      </c>
      <c r="H26" s="103">
        <f t="shared" si="3"/>
        <v>0.10024692694059199</v>
      </c>
      <c r="I26" s="103">
        <f t="shared" si="3"/>
        <v>1.4672833575577899</v>
      </c>
      <c r="J26" s="103">
        <f t="shared" si="3"/>
        <v>30.312855025669101</v>
      </c>
      <c r="K26" s="103">
        <f t="shared" si="3"/>
        <v>0.18438274418317899</v>
      </c>
      <c r="L26" s="103">
        <f t="shared" si="3"/>
        <v>0.47508677941643002</v>
      </c>
      <c r="M26" s="103">
        <f t="shared" si="3"/>
        <v>0.74029923609423198</v>
      </c>
      <c r="N26" s="103">
        <f t="shared" si="3"/>
        <v>5.4477863671587301E-2</v>
      </c>
      <c r="O26" s="103">
        <f t="shared" si="3"/>
        <v>8.8269175317033604</v>
      </c>
      <c r="P26" s="103">
        <f t="shared" si="3"/>
        <v>2.8377172189692401</v>
      </c>
      <c r="Q26" s="103">
        <f t="shared" si="3"/>
        <v>7.1656847295887102E-2</v>
      </c>
      <c r="S26" s="36"/>
      <c r="T26" s="50" t="s">
        <v>130</v>
      </c>
      <c r="U26" s="45" t="s">
        <v>108</v>
      </c>
      <c r="V26" s="62">
        <v>0.40699999999999997</v>
      </c>
      <c r="W26" s="62">
        <v>472</v>
      </c>
      <c r="X26" s="62">
        <v>1840</v>
      </c>
      <c r="Y26" s="62">
        <v>652</v>
      </c>
      <c r="Z26" s="62">
        <v>2230</v>
      </c>
      <c r="AA26" s="62">
        <v>2.52</v>
      </c>
      <c r="AB26" s="62">
        <v>69.2</v>
      </c>
      <c r="AC26" s="62">
        <v>2960</v>
      </c>
      <c r="AD26" s="62">
        <v>1.68</v>
      </c>
      <c r="AE26" s="62">
        <v>10.199999999999999</v>
      </c>
      <c r="AF26" s="62">
        <v>57.8</v>
      </c>
      <c r="AG26" s="62">
        <v>6.9900000000000004E-2</v>
      </c>
      <c r="AH26" s="62">
        <v>14.3</v>
      </c>
      <c r="AI26" s="62">
        <v>17.399999999999999</v>
      </c>
      <c r="AJ26" s="63">
        <v>2.71</v>
      </c>
    </row>
    <row r="27" spans="2:36" x14ac:dyDescent="0.2">
      <c r="B27" s="103" t="s">
        <v>85</v>
      </c>
      <c r="C27" s="103">
        <f>C13</f>
        <v>5.3575187205019401E-2</v>
      </c>
      <c r="D27" s="103">
        <f t="shared" ref="D27:Q27" si="4">D13</f>
        <v>0.61289387130635897</v>
      </c>
      <c r="E27" s="103">
        <f t="shared" si="4"/>
        <v>250.161886572171</v>
      </c>
      <c r="F27" s="103">
        <f t="shared" si="4"/>
        <v>0.20820929492960999</v>
      </c>
      <c r="G27" s="103">
        <f t="shared" si="4"/>
        <v>1824.4984248549599</v>
      </c>
      <c r="H27" s="103">
        <f t="shared" si="4"/>
        <v>9.9234285724913704E-2</v>
      </c>
      <c r="I27" s="103">
        <f t="shared" si="4"/>
        <v>1.5636818840176101</v>
      </c>
      <c r="J27" s="103">
        <f t="shared" si="4"/>
        <v>23.469294182260001</v>
      </c>
      <c r="K27" s="103">
        <f t="shared" si="4"/>
        <v>9.9927001402103505E-2</v>
      </c>
      <c r="L27" s="103">
        <f t="shared" si="4"/>
        <v>0.43957604513497001</v>
      </c>
      <c r="M27" s="103" t="str">
        <f t="shared" si="4"/>
        <v>BelowLOD</v>
      </c>
      <c r="N27" s="103">
        <f t="shared" si="4"/>
        <v>-3.7784087883104701E-2</v>
      </c>
      <c r="O27" s="103">
        <f t="shared" si="4"/>
        <v>9.8780592198905399</v>
      </c>
      <c r="P27" s="103">
        <f t="shared" si="4"/>
        <v>3.2689841945034601</v>
      </c>
      <c r="Q27" s="103">
        <f t="shared" si="4"/>
        <v>6.5788585002918495E-2</v>
      </c>
    </row>
    <row r="28" spans="2:36" x14ac:dyDescent="0.2">
      <c r="B28" s="103" t="s">
        <v>86</v>
      </c>
      <c r="C28" s="103">
        <f>C14</f>
        <v>3.5518926504406301E-2</v>
      </c>
      <c r="D28" s="103">
        <f t="shared" ref="D28:Q28" si="5">D14</f>
        <v>0.35885128285391699</v>
      </c>
      <c r="E28" s="103">
        <f t="shared" si="5"/>
        <v>185.25019521054401</v>
      </c>
      <c r="F28" s="103">
        <f t="shared" si="5"/>
        <v>0.464460082376773</v>
      </c>
      <c r="G28" s="103">
        <f t="shared" si="5"/>
        <v>1534.4098350430299</v>
      </c>
      <c r="H28" s="103">
        <f t="shared" si="5"/>
        <v>8.5519692512860596E-2</v>
      </c>
      <c r="I28" s="103">
        <f t="shared" si="5"/>
        <v>1.37366510009583</v>
      </c>
      <c r="J28" s="103">
        <f t="shared" si="5"/>
        <v>16.973366076704099</v>
      </c>
      <c r="K28" s="103">
        <f t="shared" si="5"/>
        <v>0.196040227378634</v>
      </c>
      <c r="L28" s="103">
        <f t="shared" si="5"/>
        <v>0.93611934623051896</v>
      </c>
      <c r="M28" s="103">
        <f t="shared" si="5"/>
        <v>3.5383422886146398</v>
      </c>
      <c r="N28" s="103">
        <f t="shared" si="5"/>
        <v>-3.3537489774538097E-2</v>
      </c>
      <c r="O28" s="103">
        <f t="shared" si="5"/>
        <v>9.0403016045578592</v>
      </c>
      <c r="P28" s="103">
        <f t="shared" si="5"/>
        <v>2.81247743962229</v>
      </c>
      <c r="Q28" s="103">
        <f t="shared" si="5"/>
        <v>8.0576609370608204E-2</v>
      </c>
    </row>
    <row r="29" spans="2:36" x14ac:dyDescent="0.2">
      <c r="B29" s="105" t="s">
        <v>87</v>
      </c>
      <c r="C29" s="103">
        <f>AVERAGE(C15:C16)</f>
        <v>4.1466851591463252E-2</v>
      </c>
      <c r="D29" s="103">
        <f t="shared" ref="D29:Q29" si="6">AVERAGE(D15:D16)</f>
        <v>0.28401095536420351</v>
      </c>
      <c r="E29" s="103">
        <f t="shared" si="6"/>
        <v>145.60450073311449</v>
      </c>
      <c r="F29" s="103">
        <f t="shared" si="6"/>
        <v>1.1899565763418141</v>
      </c>
      <c r="G29" s="103">
        <f t="shared" si="6"/>
        <v>1620.8862035197849</v>
      </c>
      <c r="H29" s="103">
        <f t="shared" si="6"/>
        <v>9.8475935131198705E-2</v>
      </c>
      <c r="I29" s="103">
        <f t="shared" si="6"/>
        <v>2.202628865707005</v>
      </c>
      <c r="J29" s="103">
        <f t="shared" si="6"/>
        <v>20.484822014612948</v>
      </c>
      <c r="K29" s="103">
        <f t="shared" si="6"/>
        <v>0.28915079773499153</v>
      </c>
      <c r="L29" s="103">
        <f t="shared" si="6"/>
        <v>0.94680500042284899</v>
      </c>
      <c r="M29" s="103">
        <f t="shared" si="6"/>
        <v>5.25656174977214</v>
      </c>
      <c r="N29" s="103">
        <f t="shared" si="6"/>
        <v>-6.398771682029499E-4</v>
      </c>
      <c r="O29" s="103">
        <f t="shared" si="6"/>
        <v>9.8118561035325804</v>
      </c>
      <c r="P29" s="103">
        <f t="shared" si="6"/>
        <v>2.7760624438046246</v>
      </c>
      <c r="Q29" s="103">
        <f t="shared" si="6"/>
        <v>7.3939637119793955E-2</v>
      </c>
    </row>
    <row r="30" spans="2:36" x14ac:dyDescent="0.2">
      <c r="B30" s="105" t="s">
        <v>88</v>
      </c>
      <c r="C30" s="103">
        <f>C17</f>
        <v>4.1744280271995601E-2</v>
      </c>
      <c r="D30" s="103">
        <f t="shared" ref="D30:Q30" si="7">D17</f>
        <v>0.28228154542048101</v>
      </c>
      <c r="E30" s="103">
        <f t="shared" si="7"/>
        <v>168.95485987215599</v>
      </c>
      <c r="F30" s="103">
        <f t="shared" si="7"/>
        <v>1.1958988214977999</v>
      </c>
      <c r="G30" s="103">
        <f t="shared" si="7"/>
        <v>1378.5572396048501</v>
      </c>
      <c r="H30" s="103">
        <f t="shared" si="7"/>
        <v>0.12740380196095299</v>
      </c>
      <c r="I30" s="103">
        <f t="shared" si="7"/>
        <v>2.1086939152062101</v>
      </c>
      <c r="J30" s="103">
        <f t="shared" si="7"/>
        <v>20.526860262669299</v>
      </c>
      <c r="K30" s="103">
        <f t="shared" si="7"/>
        <v>0.31711022209668299</v>
      </c>
      <c r="L30" s="103">
        <f t="shared" si="7"/>
        <v>1.0754924783606701</v>
      </c>
      <c r="M30" s="103">
        <f t="shared" si="7"/>
        <v>4.5670177917982198</v>
      </c>
      <c r="N30" s="103">
        <f t="shared" si="7"/>
        <v>-1.2789601062030399E-2</v>
      </c>
      <c r="O30" s="103">
        <f t="shared" si="7"/>
        <v>9.6717439711561095</v>
      </c>
      <c r="P30" s="103">
        <f t="shared" si="7"/>
        <v>2.43134206768655</v>
      </c>
      <c r="Q30" s="103">
        <f t="shared" si="7"/>
        <v>4.8902973115114899E-2</v>
      </c>
    </row>
    <row r="31" spans="2:36" x14ac:dyDescent="0.2">
      <c r="B31" s="105" t="s">
        <v>89</v>
      </c>
      <c r="C31" s="103">
        <f t="shared" ref="C31:Q32" si="8">C18</f>
        <v>3.0785653013474999E-2</v>
      </c>
      <c r="D31" s="103">
        <f t="shared" si="8"/>
        <v>0.18223098981678401</v>
      </c>
      <c r="E31" s="103">
        <f t="shared" si="8"/>
        <v>143.25239664684199</v>
      </c>
      <c r="F31" s="103">
        <f t="shared" si="8"/>
        <v>1.0525740359236999</v>
      </c>
      <c r="G31" s="103">
        <f t="shared" si="8"/>
        <v>1191.1188128512599</v>
      </c>
      <c r="H31" s="103">
        <f t="shared" si="8"/>
        <v>0.14210679703375201</v>
      </c>
      <c r="I31" s="103">
        <f t="shared" si="8"/>
        <v>1.70788553314914</v>
      </c>
      <c r="J31" s="103">
        <f t="shared" si="8"/>
        <v>44.147879414304001</v>
      </c>
      <c r="K31" s="103">
        <f t="shared" si="8"/>
        <v>0.283907500490644</v>
      </c>
      <c r="L31" s="103">
        <f t="shared" si="8"/>
        <v>1.2164880517136001</v>
      </c>
      <c r="M31" s="103">
        <f t="shared" si="8"/>
        <v>4.4576297315139302</v>
      </c>
      <c r="N31" s="103">
        <f t="shared" si="8"/>
        <v>8.3672890268043001E-3</v>
      </c>
      <c r="O31" s="103">
        <f t="shared" si="8"/>
        <v>9.2081819175370292</v>
      </c>
      <c r="P31" s="103">
        <f t="shared" si="8"/>
        <v>2.1219981777815899</v>
      </c>
      <c r="Q31" s="103">
        <f t="shared" si="8"/>
        <v>2.5928005090650599E-2</v>
      </c>
    </row>
    <row r="32" spans="2:36" x14ac:dyDescent="0.2">
      <c r="B32" s="103" t="s">
        <v>90</v>
      </c>
      <c r="C32" s="103">
        <f t="shared" si="8"/>
        <v>4.91200171319486E-2</v>
      </c>
      <c r="D32" s="103">
        <f t="shared" si="8"/>
        <v>6.7031407126308201E-2</v>
      </c>
      <c r="E32" s="103">
        <f t="shared" si="8"/>
        <v>77.115630187300795</v>
      </c>
      <c r="F32" s="103">
        <f t="shared" si="8"/>
        <v>0.26024086938110802</v>
      </c>
      <c r="G32" s="103">
        <f t="shared" si="8"/>
        <v>935.46246321192405</v>
      </c>
      <c r="H32" s="103">
        <f t="shared" si="8"/>
        <v>0.171751613904846</v>
      </c>
      <c r="I32" s="103">
        <f t="shared" si="8"/>
        <v>1.31304959612496</v>
      </c>
      <c r="J32" s="103">
        <f t="shared" si="8"/>
        <v>16.816950362678799</v>
      </c>
      <c r="K32" s="103">
        <f t="shared" si="8"/>
        <v>0.15747410228664799</v>
      </c>
      <c r="L32" s="103">
        <f t="shared" si="8"/>
        <v>1.4083506418549701</v>
      </c>
      <c r="M32" s="103">
        <f t="shared" si="8"/>
        <v>3.8503148708007</v>
      </c>
      <c r="N32" s="103">
        <f t="shared" si="8"/>
        <v>2.12190336465755E-2</v>
      </c>
      <c r="O32" s="103">
        <f t="shared" si="8"/>
        <v>8.7946175834842499</v>
      </c>
      <c r="P32" s="103">
        <f t="shared" si="8"/>
        <v>1.8076419118778699</v>
      </c>
      <c r="Q32" s="103">
        <f t="shared" si="8"/>
        <v>8.5074964685458894E-3</v>
      </c>
    </row>
    <row r="34" spans="2:32" ht="16" thickBot="1" x14ac:dyDescent="0.25"/>
    <row r="35" spans="2:32" x14ac:dyDescent="0.2"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8"/>
    </row>
    <row r="36" spans="2:32" x14ac:dyDescent="0.2">
      <c r="B36" s="86" t="s">
        <v>154</v>
      </c>
      <c r="C36" s="73" t="s">
        <v>156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80"/>
    </row>
    <row r="37" spans="2:32" x14ac:dyDescent="0.2">
      <c r="B37" s="79"/>
      <c r="C37" s="73" t="s">
        <v>155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80"/>
    </row>
    <row r="38" spans="2:32" x14ac:dyDescent="0.2">
      <c r="B38" s="86" t="s">
        <v>153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80"/>
    </row>
    <row r="39" spans="2:32" x14ac:dyDescent="0.2">
      <c r="B39" s="79"/>
      <c r="C39" s="89" t="s">
        <v>132</v>
      </c>
      <c r="D39" s="89" t="s">
        <v>132</v>
      </c>
      <c r="E39" s="90" t="s">
        <v>146</v>
      </c>
      <c r="F39" s="90" t="s">
        <v>146</v>
      </c>
      <c r="G39" s="89" t="s">
        <v>133</v>
      </c>
      <c r="H39" s="89" t="s">
        <v>133</v>
      </c>
      <c r="I39" s="89" t="s">
        <v>134</v>
      </c>
      <c r="J39" s="89" t="s">
        <v>134</v>
      </c>
      <c r="K39" s="89" t="s">
        <v>135</v>
      </c>
      <c r="L39" s="89" t="s">
        <v>135</v>
      </c>
      <c r="M39" s="89" t="s">
        <v>136</v>
      </c>
      <c r="N39" s="89" t="s">
        <v>136</v>
      </c>
      <c r="O39" s="89" t="s">
        <v>137</v>
      </c>
      <c r="P39" s="89" t="s">
        <v>137</v>
      </c>
      <c r="Q39" s="89" t="s">
        <v>138</v>
      </c>
      <c r="R39" s="89" t="s">
        <v>138</v>
      </c>
      <c r="S39" s="89" t="s">
        <v>139</v>
      </c>
      <c r="T39" s="89" t="s">
        <v>139</v>
      </c>
      <c r="U39" s="89" t="s">
        <v>140</v>
      </c>
      <c r="V39" s="89" t="s">
        <v>140</v>
      </c>
      <c r="W39" s="89" t="s">
        <v>141</v>
      </c>
      <c r="X39" s="89" t="s">
        <v>141</v>
      </c>
      <c r="Y39" s="89" t="s">
        <v>142</v>
      </c>
      <c r="Z39" s="89" t="s">
        <v>142</v>
      </c>
      <c r="AA39" s="89" t="s">
        <v>143</v>
      </c>
      <c r="AB39" s="89" t="s">
        <v>143</v>
      </c>
      <c r="AC39" s="89" t="s">
        <v>144</v>
      </c>
      <c r="AD39" s="89" t="s">
        <v>144</v>
      </c>
      <c r="AE39" s="89" t="s">
        <v>145</v>
      </c>
      <c r="AF39" s="89" t="s">
        <v>145</v>
      </c>
    </row>
    <row r="40" spans="2:32" x14ac:dyDescent="0.2">
      <c r="B40" s="91" t="s">
        <v>109</v>
      </c>
      <c r="C40" s="92">
        <f>C32</f>
        <v>4.91200171319486E-2</v>
      </c>
      <c r="D40" s="93">
        <v>0.15013178640379102</v>
      </c>
      <c r="E40" s="92">
        <f>D32</f>
        <v>6.7031407126308201E-2</v>
      </c>
      <c r="F40" s="93">
        <v>52.065095908835659</v>
      </c>
      <c r="G40" s="92">
        <f>E32</f>
        <v>77.115630187300795</v>
      </c>
      <c r="H40" s="93">
        <v>139.11874642307413</v>
      </c>
      <c r="I40" s="92">
        <f>F32</f>
        <v>0.26024086938110802</v>
      </c>
      <c r="J40" s="93">
        <v>24.728705290034153</v>
      </c>
      <c r="K40" s="92">
        <f>G32</f>
        <v>935.46246321192405</v>
      </c>
      <c r="L40" s="93">
        <v>2669.079861993192</v>
      </c>
      <c r="M40" s="92">
        <f>H32</f>
        <v>0.171751613904846</v>
      </c>
      <c r="N40" s="93">
        <v>7.6838106532125563</v>
      </c>
      <c r="O40" s="92">
        <f>I32</f>
        <v>1.31304959612496</v>
      </c>
      <c r="P40" s="93">
        <v>4.2317922592569319</v>
      </c>
      <c r="Q40" s="92">
        <f>J32</f>
        <v>16.816950362678799</v>
      </c>
      <c r="R40" s="93">
        <v>331.97353275205819</v>
      </c>
      <c r="S40" s="92">
        <f>K32</f>
        <v>0.15747410228664799</v>
      </c>
      <c r="T40" s="93">
        <v>2.2874210626614646</v>
      </c>
      <c r="U40" s="92">
        <f>L32</f>
        <v>1.4083506418549701</v>
      </c>
      <c r="V40" s="93">
        <v>2.7336390618801509</v>
      </c>
      <c r="W40" s="92">
        <f>M32</f>
        <v>3.8503148708007</v>
      </c>
      <c r="X40" s="93">
        <v>9.5319759833098097</v>
      </c>
      <c r="Y40" s="92">
        <f>N32</f>
        <v>2.12190336465755E-2</v>
      </c>
      <c r="Z40" s="93">
        <v>0.26709786619898673</v>
      </c>
      <c r="AA40" s="92">
        <f>O32</f>
        <v>8.7946175834842499</v>
      </c>
      <c r="AB40" s="93">
        <v>10.342130648557923</v>
      </c>
      <c r="AC40" s="92">
        <f>P32</f>
        <v>1.8076419118778699</v>
      </c>
      <c r="AD40" s="93">
        <v>4.3393909257351968</v>
      </c>
      <c r="AE40" s="92">
        <f>Q32</f>
        <v>8.5074964685458894E-3</v>
      </c>
      <c r="AF40" s="93">
        <v>0.14538478641210251</v>
      </c>
    </row>
    <row r="41" spans="2:32" x14ac:dyDescent="0.2">
      <c r="B41" s="94" t="s">
        <v>111</v>
      </c>
      <c r="C41" s="92">
        <f>C31</f>
        <v>3.0785653013474999E-2</v>
      </c>
      <c r="D41" s="93">
        <v>3.9405318557499666E-2</v>
      </c>
      <c r="E41" s="92">
        <f>D31</f>
        <v>0.18223098981678401</v>
      </c>
      <c r="F41" s="93">
        <v>101.59713195337463</v>
      </c>
      <c r="G41" s="92">
        <f>E31</f>
        <v>143.25239664684199</v>
      </c>
      <c r="H41" s="93">
        <v>105.25706866150153</v>
      </c>
      <c r="I41" s="92">
        <f>F31</f>
        <v>1.0525740359236999</v>
      </c>
      <c r="J41" s="93">
        <v>9.5090577805593455</v>
      </c>
      <c r="K41" s="92">
        <f>G31</f>
        <v>1191.1188128512599</v>
      </c>
      <c r="L41" s="93">
        <v>1538.5289495274208</v>
      </c>
      <c r="M41" s="92">
        <f>H31</f>
        <v>0.14210679703375201</v>
      </c>
      <c r="N41" s="93">
        <v>1.3663763710340442</v>
      </c>
      <c r="O41" s="92">
        <f>I31</f>
        <v>1.70788553314914</v>
      </c>
      <c r="P41" s="93">
        <v>2.3349040665735528</v>
      </c>
      <c r="Q41" s="92">
        <f>J31</f>
        <v>44.147879414304001</v>
      </c>
      <c r="R41" s="93">
        <v>81.33192684726454</v>
      </c>
      <c r="S41" s="92">
        <f>K31</f>
        <v>0.283907500490644</v>
      </c>
      <c r="T41" s="93">
        <v>0.86550725486630675</v>
      </c>
      <c r="U41" s="92">
        <f>L31</f>
        <v>1.2164880517136001</v>
      </c>
      <c r="V41" s="93">
        <v>1.7716804731562459</v>
      </c>
      <c r="W41" s="92">
        <f>M31</f>
        <v>4.4576297315139302</v>
      </c>
      <c r="X41" s="93">
        <v>6.8928808003056696</v>
      </c>
      <c r="Y41" s="92">
        <f>N31</f>
        <v>8.3672890268043001E-3</v>
      </c>
      <c r="Z41" s="93">
        <v>0.66360074646797262</v>
      </c>
      <c r="AA41" s="92">
        <f>O31</f>
        <v>9.2081819175370292</v>
      </c>
      <c r="AB41" s="93">
        <v>7.4757596093777323</v>
      </c>
      <c r="AC41" s="92">
        <f>P31</f>
        <v>2.1219981777815899</v>
      </c>
      <c r="AD41" s="93">
        <v>2.2413723506991987</v>
      </c>
      <c r="AE41" s="92">
        <f>Q31</f>
        <v>2.5928005090650599E-2</v>
      </c>
      <c r="AF41" s="93">
        <v>0.11684686823723672</v>
      </c>
    </row>
    <row r="42" spans="2:32" x14ac:dyDescent="0.2">
      <c r="B42" s="94" t="s">
        <v>113</v>
      </c>
      <c r="C42" s="92">
        <f>C30</f>
        <v>4.1744280271995601E-2</v>
      </c>
      <c r="D42" s="93">
        <v>-4.0709180701788174E-2</v>
      </c>
      <c r="E42" s="92">
        <f>D30</f>
        <v>0.28228154542048101</v>
      </c>
      <c r="F42" s="93">
        <v>99.665624327358117</v>
      </c>
      <c r="G42" s="92">
        <f>E30</f>
        <v>168.95485987215599</v>
      </c>
      <c r="H42" s="93">
        <v>97.741013151151492</v>
      </c>
      <c r="I42" s="92">
        <f>F30</f>
        <v>1.1958988214977999</v>
      </c>
      <c r="J42" s="93">
        <v>7.5741976542106189</v>
      </c>
      <c r="K42" s="92">
        <f>G30</f>
        <v>1378.5572396048501</v>
      </c>
      <c r="L42" s="93">
        <v>1728.4957335678462</v>
      </c>
      <c r="M42" s="92">
        <f>H30</f>
        <v>0.12740380196095299</v>
      </c>
      <c r="N42" s="93">
        <v>0.85633016257800976</v>
      </c>
      <c r="O42" s="92">
        <f>I30</f>
        <v>2.1086939152062101</v>
      </c>
      <c r="P42" s="93">
        <v>1.888067926025484</v>
      </c>
      <c r="Q42" s="92">
        <f>J30</f>
        <v>20.526860262669299</v>
      </c>
      <c r="R42" s="93">
        <v>64.133404067897885</v>
      </c>
      <c r="S42" s="92">
        <f>K30</f>
        <v>0.31711022209668299</v>
      </c>
      <c r="T42" s="93">
        <v>0.75425268373869658</v>
      </c>
      <c r="U42" s="92">
        <f>L30</f>
        <v>1.0754924783606701</v>
      </c>
      <c r="V42" s="93">
        <v>1.2522153728736758</v>
      </c>
      <c r="W42" s="92">
        <f>M30</f>
        <v>4.5670177917982198</v>
      </c>
      <c r="X42" s="93">
        <v>6.2452414559565526</v>
      </c>
      <c r="Y42" s="92">
        <f>N30</f>
        <v>-1.2789601062030399E-2</v>
      </c>
      <c r="Z42" s="93">
        <v>1.2656145646067598</v>
      </c>
      <c r="AA42" s="92">
        <f>O30</f>
        <v>9.6717439711561095</v>
      </c>
      <c r="AB42" s="93">
        <v>6.5765669242655402</v>
      </c>
      <c r="AC42" s="92">
        <f>P30</f>
        <v>2.43134206768655</v>
      </c>
      <c r="AD42" s="93">
        <v>2.1243809438635122</v>
      </c>
      <c r="AE42" s="92">
        <f>Q30</f>
        <v>4.8902973115114899E-2</v>
      </c>
      <c r="AF42" s="93">
        <v>0.10275961950936119</v>
      </c>
    </row>
    <row r="43" spans="2:32" x14ac:dyDescent="0.2">
      <c r="B43" s="91" t="s">
        <v>86</v>
      </c>
      <c r="C43" s="92">
        <f>C28</f>
        <v>3.5518926504406301E-2</v>
      </c>
      <c r="D43" s="93">
        <v>4.1276155462386952E-3</v>
      </c>
      <c r="E43" s="92">
        <f>D28</f>
        <v>0.35885128285391699</v>
      </c>
      <c r="F43" s="93">
        <v>119.49480435731518</v>
      </c>
      <c r="G43" s="92">
        <f>E28</f>
        <v>185.25019521054401</v>
      </c>
      <c r="H43" s="93">
        <v>114.8146924877764</v>
      </c>
      <c r="I43" s="92">
        <f>F28</f>
        <v>0.464460082376773</v>
      </c>
      <c r="J43" s="93">
        <v>22.962938497555278</v>
      </c>
      <c r="K43" s="92">
        <f>G28</f>
        <v>1534.4098350430299</v>
      </c>
      <c r="L43" s="93">
        <v>1349.3309545943018</v>
      </c>
      <c r="M43" s="92">
        <f>H28</f>
        <v>8.5519692512860596E-2</v>
      </c>
      <c r="N43" s="93">
        <v>0.46655245078675039</v>
      </c>
      <c r="O43" s="92">
        <f>I28</f>
        <v>1.37366510009583</v>
      </c>
      <c r="P43" s="93">
        <v>1.920669286719817</v>
      </c>
      <c r="Q43" s="92">
        <f>J28</f>
        <v>16.973366076704099</v>
      </c>
      <c r="R43" s="93">
        <v>55.207085858468659</v>
      </c>
      <c r="S43" s="92">
        <f>K28</f>
        <v>0.196040227378634</v>
      </c>
      <c r="T43" s="93">
        <v>0.5309799648349468</v>
      </c>
      <c r="U43" s="92">
        <f>L28</f>
        <v>0.93611934623051896</v>
      </c>
      <c r="V43" s="93">
        <v>1.1730670010662172</v>
      </c>
      <c r="W43" s="92">
        <f>M28</f>
        <v>3.5383422886146398</v>
      </c>
      <c r="X43" s="93">
        <v>5.5164539386927398</v>
      </c>
      <c r="Y43" s="92">
        <f>N28</f>
        <v>-3.3537489774538097E-2</v>
      </c>
      <c r="Z43" s="93">
        <v>0.40595411917726765</v>
      </c>
      <c r="AA43" s="92">
        <f>O28</f>
        <v>9.0403016045578592</v>
      </c>
      <c r="AB43" s="93">
        <v>7.3787737787273979</v>
      </c>
      <c r="AC43" s="92">
        <f>P28</f>
        <v>2.81247743962229</v>
      </c>
      <c r="AD43" s="93">
        <v>2.5764927551915515</v>
      </c>
      <c r="AE43" s="92">
        <f>Q28</f>
        <v>8.0576609370608204E-2</v>
      </c>
      <c r="AF43" s="93">
        <v>0.13712119971012363</v>
      </c>
    </row>
    <row r="44" spans="2:32" x14ac:dyDescent="0.2">
      <c r="B44" s="91" t="s">
        <v>118</v>
      </c>
      <c r="C44" s="92">
        <f>C27</f>
        <v>5.3575187205019401E-2</v>
      </c>
      <c r="D44" s="93">
        <v>-3.8352521348489202E-3</v>
      </c>
      <c r="E44" s="92">
        <f>D27</f>
        <v>0.61289387130635897</v>
      </c>
      <c r="F44" s="93">
        <v>270.12956142507846</v>
      </c>
      <c r="G44" s="92">
        <f>E27</f>
        <v>250.161886572171</v>
      </c>
      <c r="H44" s="93">
        <v>260.67227222494824</v>
      </c>
      <c r="I44" s="92">
        <f>F27</f>
        <v>0.20820929492960999</v>
      </c>
      <c r="J44" s="93">
        <v>1.873094171676275</v>
      </c>
      <c r="K44" s="92">
        <f>G27</f>
        <v>1824.4984248549599</v>
      </c>
      <c r="L44" s="93">
        <v>1668.3392695763685</v>
      </c>
      <c r="M44" s="92">
        <f>H27</f>
        <v>9.9234285724913704E-2</v>
      </c>
      <c r="N44" s="93">
        <v>0.51317271203425008</v>
      </c>
      <c r="O44" s="92">
        <f>I27</f>
        <v>1.5636818840176101</v>
      </c>
      <c r="P44" s="93">
        <v>2.4947043453159017</v>
      </c>
      <c r="Q44" s="92">
        <f>J27</f>
        <v>23.469294182260001</v>
      </c>
      <c r="R44" s="93">
        <v>39.821614816470607</v>
      </c>
      <c r="S44" s="92">
        <f>K27</f>
        <v>9.9927001402103505E-2</v>
      </c>
      <c r="T44" s="93">
        <v>0.5279554650558127</v>
      </c>
      <c r="U44" s="92">
        <f>L27</f>
        <v>0.43957604513497001</v>
      </c>
      <c r="V44" s="93">
        <v>0.57395645427198005</v>
      </c>
      <c r="W44" s="92" t="str">
        <f>M27</f>
        <v>BelowLOD</v>
      </c>
      <c r="X44" s="93">
        <v>1.6453846841391591</v>
      </c>
      <c r="Y44" s="92">
        <f>N27</f>
        <v>-3.7784087883104701E-2</v>
      </c>
      <c r="Z44" s="93">
        <v>0.60636832890931969</v>
      </c>
      <c r="AA44" s="92">
        <f>O27</f>
        <v>9.8780592198905399</v>
      </c>
      <c r="AB44" s="93">
        <v>10.559109301116255</v>
      </c>
      <c r="AC44" s="92">
        <f>P27</f>
        <v>3.2689841945034601</v>
      </c>
      <c r="AD44" s="93">
        <v>3.6360063332539454</v>
      </c>
      <c r="AE44" s="92">
        <f>Q27</f>
        <v>6.5788585002918495E-2</v>
      </c>
      <c r="AF44" s="93">
        <v>9.5399257077041652E-2</v>
      </c>
    </row>
    <row r="45" spans="2:32" x14ac:dyDescent="0.2">
      <c r="B45" s="94" t="s">
        <v>120</v>
      </c>
      <c r="C45" s="92">
        <f>C26</f>
        <v>6.1722575798155703E-2</v>
      </c>
      <c r="D45" s="93">
        <v>7.6264650346705695E-2</v>
      </c>
      <c r="E45" s="92">
        <f>D26</f>
        <v>0.86473469437758499</v>
      </c>
      <c r="F45" s="93">
        <v>331.10658511555431</v>
      </c>
      <c r="G45" s="92">
        <f>E26</f>
        <v>228.91025742350601</v>
      </c>
      <c r="H45" s="93">
        <v>305.05860138682277</v>
      </c>
      <c r="I45" s="92">
        <f>F26</f>
        <v>0.33282506023186198</v>
      </c>
      <c r="J45" s="93">
        <v>51.396692726490478</v>
      </c>
      <c r="K45" s="92">
        <f>G26</f>
        <v>1550.67950811322</v>
      </c>
      <c r="L45" s="93">
        <v>1574.2422381022</v>
      </c>
      <c r="M45" s="92">
        <f>H26</f>
        <v>0.10024692694059199</v>
      </c>
      <c r="N45" s="93">
        <v>0.71806773936754986</v>
      </c>
      <c r="O45" s="92">
        <f>I26</f>
        <v>1.4672833575577899</v>
      </c>
      <c r="P45" s="93">
        <v>2.5698346363245239</v>
      </c>
      <c r="Q45" s="92">
        <f>J26</f>
        <v>30.312855025669101</v>
      </c>
      <c r="R45" s="93">
        <v>135.87782116212492</v>
      </c>
      <c r="S45" s="92">
        <f>K26</f>
        <v>0.18438274418317899</v>
      </c>
      <c r="T45" s="93">
        <v>0.80504003403227442</v>
      </c>
      <c r="U45" s="92">
        <f>L26</f>
        <v>0.47508677941643002</v>
      </c>
      <c r="V45" s="93">
        <v>1.4260834044773678</v>
      </c>
      <c r="W45" s="92">
        <f>M26</f>
        <v>0.74029923609423198</v>
      </c>
      <c r="X45" s="93">
        <v>3.3521482416001871</v>
      </c>
      <c r="Y45" s="92">
        <f>N26</f>
        <v>5.4477863671587301E-2</v>
      </c>
      <c r="Z45" s="93">
        <v>0.50610008654146244</v>
      </c>
      <c r="AA45" s="92">
        <f>O26</f>
        <v>8.8269175317033604</v>
      </c>
      <c r="AB45" s="93">
        <v>9.2216855147019512</v>
      </c>
      <c r="AC45" s="92">
        <f>P26</f>
        <v>2.8377172189692401</v>
      </c>
      <c r="AD45" s="93">
        <v>3.4998700285181612</v>
      </c>
      <c r="AE45" s="92">
        <f>Q26</f>
        <v>7.1656847295887102E-2</v>
      </c>
      <c r="AF45" s="93">
        <v>0.24094384949076703</v>
      </c>
    </row>
    <row r="46" spans="2:32" x14ac:dyDescent="0.2">
      <c r="B46" s="94" t="s">
        <v>122</v>
      </c>
      <c r="C46" s="92">
        <f>C25</f>
        <v>5.0070815294216697E-2</v>
      </c>
      <c r="D46" s="93">
        <v>8.4123872891875145E-2</v>
      </c>
      <c r="E46" s="92">
        <f>D25</f>
        <v>0.98007581723666404</v>
      </c>
      <c r="F46" s="93">
        <v>357.7829350127007</v>
      </c>
      <c r="G46" s="92">
        <f>E25</f>
        <v>238.042513266208</v>
      </c>
      <c r="H46" s="93">
        <v>310.55943471935763</v>
      </c>
      <c r="I46" s="92">
        <f>F25</f>
        <v>0.44020289399580348</v>
      </c>
      <c r="J46" s="93">
        <v>6.5561478682882868</v>
      </c>
      <c r="K46" s="92">
        <f>G25</f>
        <v>1383.5936390010702</v>
      </c>
      <c r="L46" s="93">
        <v>1125.2850375399457</v>
      </c>
      <c r="M46" s="92">
        <f>H25</f>
        <v>0.11067634659537151</v>
      </c>
      <c r="N46" s="93">
        <v>0.67773577474628066</v>
      </c>
      <c r="O46" s="92">
        <f>I25</f>
        <v>1.4386754965043</v>
      </c>
      <c r="P46" s="93">
        <v>1.4914034172751645</v>
      </c>
      <c r="Q46" s="92">
        <f>J25</f>
        <v>40.969955311446355</v>
      </c>
      <c r="R46" s="93">
        <v>67.356805238502162</v>
      </c>
      <c r="S46" s="92">
        <f>K25</f>
        <v>0.30360867563572502</v>
      </c>
      <c r="T46" s="93">
        <v>0.50012668335108701</v>
      </c>
      <c r="U46" s="92">
        <f>L25</f>
        <v>0.62868472386710694</v>
      </c>
      <c r="V46" s="93">
        <v>1.0544337573985418</v>
      </c>
      <c r="W46" s="92">
        <f>M25</f>
        <v>1.1748465113100601</v>
      </c>
      <c r="X46" s="93">
        <v>2.1431710757705233</v>
      </c>
      <c r="Y46" s="92">
        <f>N25</f>
        <v>0.2496947193039335</v>
      </c>
      <c r="Z46" s="93">
        <v>0.27606351732924422</v>
      </c>
      <c r="AA46" s="92">
        <f>O25</f>
        <v>8.9565579722650206</v>
      </c>
      <c r="AB46" s="93">
        <v>8.7233634961429978</v>
      </c>
      <c r="AC46" s="92">
        <f>P25</f>
        <v>2.6820835699015699</v>
      </c>
      <c r="AD46" s="93">
        <v>2.606429445925857</v>
      </c>
      <c r="AE46" s="92">
        <f>Q25</f>
        <v>9.443409863679969E-2</v>
      </c>
      <c r="AF46" s="93">
        <v>0.10518690051762285</v>
      </c>
    </row>
    <row r="47" spans="2:32" x14ac:dyDescent="0.2">
      <c r="B47" s="94" t="s">
        <v>124</v>
      </c>
      <c r="C47" s="92">
        <f>C24</f>
        <v>4.3177768624341299E-2</v>
      </c>
      <c r="D47" s="93">
        <v>9.1228466190756266E-2</v>
      </c>
      <c r="E47" s="92">
        <f>D24</f>
        <v>0.96867482657821402</v>
      </c>
      <c r="F47" s="93">
        <v>411.57125079821435</v>
      </c>
      <c r="G47" s="92">
        <f>E24</f>
        <v>214.67918562861601</v>
      </c>
      <c r="H47" s="93">
        <v>350.99251462081821</v>
      </c>
      <c r="I47" s="92">
        <f>F24</f>
        <v>0.295527765853691</v>
      </c>
      <c r="J47" s="93">
        <v>22.346232612463417</v>
      </c>
      <c r="K47" s="92">
        <f>G24</f>
        <v>1151.4975960551101</v>
      </c>
      <c r="L47" s="93">
        <v>1250.2662144063727</v>
      </c>
      <c r="M47" s="92">
        <f>H24</f>
        <v>0.117881852293111</v>
      </c>
      <c r="N47" s="93">
        <v>1.2115747235479233</v>
      </c>
      <c r="O47" s="92">
        <f>I24</f>
        <v>1.1791155590251201</v>
      </c>
      <c r="P47" s="93">
        <v>1.9683347653381882</v>
      </c>
      <c r="Q47" s="92">
        <f>J24</f>
        <v>39.921811011267501</v>
      </c>
      <c r="R47" s="93">
        <v>112.35705482620376</v>
      </c>
      <c r="S47" s="92">
        <f>K24</f>
        <v>0.37337138117392998</v>
      </c>
      <c r="T47" s="93">
        <v>1.2218165887751598</v>
      </c>
      <c r="U47" s="92">
        <f>L24</f>
        <v>1.10149092369982</v>
      </c>
      <c r="V47" s="93">
        <v>1.7964990265256617</v>
      </c>
      <c r="W47" s="92">
        <f>M24</f>
        <v>1.25444187278212</v>
      </c>
      <c r="X47" s="93">
        <v>3.7037619288421793</v>
      </c>
      <c r="Y47" s="92">
        <f>N24</f>
        <v>0.102624861291451</v>
      </c>
      <c r="Z47" s="93">
        <v>0.32982599315119576</v>
      </c>
      <c r="AA47" s="92">
        <f>O24</f>
        <v>8.7729888272458805</v>
      </c>
      <c r="AB47" s="93">
        <v>8.4059160531690598</v>
      </c>
      <c r="AC47" s="92">
        <f>P24</f>
        <v>2.3132322511015202</v>
      </c>
      <c r="AD47" s="93">
        <v>2.4641169080047929</v>
      </c>
      <c r="AE47" s="92">
        <f>Q24</f>
        <v>8.1117399240177801E-2</v>
      </c>
      <c r="AF47" s="93">
        <v>0.1249507557722874</v>
      </c>
    </row>
    <row r="48" spans="2:32" x14ac:dyDescent="0.2">
      <c r="B48" s="94" t="s">
        <v>126</v>
      </c>
      <c r="C48" s="92">
        <f>C23</f>
        <v>4.0782714295561101E-2</v>
      </c>
      <c r="D48" s="93">
        <v>1.6758436723284125E-2</v>
      </c>
      <c r="E48" s="92">
        <f>D23</f>
        <v>1.1563202016144301</v>
      </c>
      <c r="F48" s="93">
        <v>422.07687640575335</v>
      </c>
      <c r="G48" s="92">
        <f>E23</f>
        <v>231.14311377833801</v>
      </c>
      <c r="H48" s="93">
        <v>356.30306048696235</v>
      </c>
      <c r="I48" s="92">
        <f>F23</f>
        <v>0.45185185771650899</v>
      </c>
      <c r="J48" s="93">
        <v>10.282662468045796</v>
      </c>
      <c r="K48" s="92">
        <f>G23</f>
        <v>1162.8102423932301</v>
      </c>
      <c r="L48" s="93">
        <v>1236.2225957960197</v>
      </c>
      <c r="M48" s="92">
        <f>H23</f>
        <v>0.17985587634766501</v>
      </c>
      <c r="N48" s="93">
        <v>0.7654419360271244</v>
      </c>
      <c r="O48" s="92">
        <f>I23</f>
        <v>2.0165649537332699</v>
      </c>
      <c r="P48" s="93">
        <v>2.1947184714406047</v>
      </c>
      <c r="Q48" s="92">
        <f>J23</f>
        <v>64.329981121970306</v>
      </c>
      <c r="R48" s="93">
        <v>120.98046882694197</v>
      </c>
      <c r="S48" s="92">
        <f>K23</f>
        <v>0.38794546385496098</v>
      </c>
      <c r="T48" s="93">
        <v>0.56981394388143114</v>
      </c>
      <c r="U48" s="92">
        <f>L23</f>
        <v>0.96822318592082901</v>
      </c>
      <c r="V48" s="93">
        <v>1.4814349682224082</v>
      </c>
      <c r="W48" s="92">
        <f>M23</f>
        <v>1.32768388862333</v>
      </c>
      <c r="X48" s="93">
        <v>3.3875886036032297</v>
      </c>
      <c r="Y48" s="92">
        <f>N23</f>
        <v>2.6341100662103299E-2</v>
      </c>
      <c r="Z48" s="93">
        <v>0.74715261543178613</v>
      </c>
      <c r="AA48" s="92">
        <f>O23</f>
        <v>9.8169610143775508</v>
      </c>
      <c r="AB48" s="93">
        <v>7.5866811358440653</v>
      </c>
      <c r="AC48" s="92">
        <f>P23</f>
        <v>2.4576676123710102</v>
      </c>
      <c r="AD48" s="93">
        <v>2.2387483173182714</v>
      </c>
      <c r="AE48" s="92">
        <f>Q23</f>
        <v>0.103582045004615</v>
      </c>
      <c r="AF48" s="93">
        <v>0.12592535921012607</v>
      </c>
    </row>
    <row r="49" spans="2:32" x14ac:dyDescent="0.2">
      <c r="B49" s="7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80"/>
    </row>
    <row r="50" spans="2:32" x14ac:dyDescent="0.2">
      <c r="B50" s="79"/>
      <c r="C50" s="84" t="s">
        <v>132</v>
      </c>
      <c r="D50" s="84" t="s">
        <v>132</v>
      </c>
      <c r="E50" s="85" t="s">
        <v>146</v>
      </c>
      <c r="F50" s="85" t="s">
        <v>146</v>
      </c>
      <c r="G50" s="84" t="s">
        <v>133</v>
      </c>
      <c r="H50" s="84" t="s">
        <v>133</v>
      </c>
      <c r="I50" s="84" t="s">
        <v>134</v>
      </c>
      <c r="J50" s="84" t="s">
        <v>134</v>
      </c>
      <c r="K50" s="84" t="s">
        <v>135</v>
      </c>
      <c r="L50" s="84" t="s">
        <v>135</v>
      </c>
      <c r="M50" s="84" t="s">
        <v>136</v>
      </c>
      <c r="N50" s="84" t="s">
        <v>136</v>
      </c>
      <c r="O50" s="84" t="s">
        <v>137</v>
      </c>
      <c r="P50" s="84" t="s">
        <v>137</v>
      </c>
      <c r="Q50" s="84" t="s">
        <v>138</v>
      </c>
      <c r="R50" s="84" t="s">
        <v>138</v>
      </c>
      <c r="S50" s="84" t="s">
        <v>139</v>
      </c>
      <c r="T50" s="84" t="s">
        <v>139</v>
      </c>
      <c r="U50" s="84" t="s">
        <v>140</v>
      </c>
      <c r="V50" s="84" t="s">
        <v>140</v>
      </c>
      <c r="W50" s="84" t="s">
        <v>141</v>
      </c>
      <c r="X50" s="84" t="s">
        <v>141</v>
      </c>
      <c r="Y50" s="84" t="s">
        <v>142</v>
      </c>
      <c r="Z50" s="84" t="s">
        <v>142</v>
      </c>
      <c r="AA50" s="84" t="s">
        <v>143</v>
      </c>
      <c r="AB50" s="84" t="s">
        <v>143</v>
      </c>
      <c r="AC50" s="84" t="s">
        <v>144</v>
      </c>
      <c r="AD50" s="84" t="s">
        <v>144</v>
      </c>
      <c r="AE50" s="84" t="s">
        <v>145</v>
      </c>
      <c r="AF50" s="84" t="s">
        <v>145</v>
      </c>
    </row>
    <row r="51" spans="2:32" ht="16" x14ac:dyDescent="0.2">
      <c r="B51" s="86" t="s">
        <v>150</v>
      </c>
      <c r="C51" s="95">
        <v>4.7040771172678332E-2</v>
      </c>
      <c r="D51" s="96">
        <v>2.1800000000000002</v>
      </c>
      <c r="E51" s="95">
        <v>1.0527573629868288</v>
      </c>
      <c r="F51" s="96">
        <v>438.48371550953294</v>
      </c>
      <c r="G51" s="95">
        <v>2218.3769082562262</v>
      </c>
      <c r="H51" s="96">
        <v>1762.1711393419782</v>
      </c>
      <c r="I51" s="95">
        <v>2105.3245425790947</v>
      </c>
      <c r="J51" s="96">
        <v>662.62811927849373</v>
      </c>
      <c r="K51" s="95">
        <v>2940.0353526271001</v>
      </c>
      <c r="L51" s="96">
        <v>2170.8473750852099</v>
      </c>
      <c r="M51" s="95">
        <v>0.87464937834435219</v>
      </c>
      <c r="N51" s="96">
        <v>2.4140136573892446</v>
      </c>
      <c r="O51" s="95">
        <v>78.824632436914357</v>
      </c>
      <c r="P51" s="96">
        <v>70.518221868169974</v>
      </c>
      <c r="Q51" s="95">
        <v>1851.8011518377473</v>
      </c>
      <c r="R51" s="96">
        <v>2729.7376207033531</v>
      </c>
      <c r="S51" s="95">
        <v>1.6014868909017066</v>
      </c>
      <c r="T51" s="96">
        <v>3.4180550810962256</v>
      </c>
      <c r="U51" s="95">
        <v>11.203119291306004</v>
      </c>
      <c r="V51" s="96">
        <v>10.807172433689786</v>
      </c>
      <c r="W51" s="95">
        <v>83.345314799149421</v>
      </c>
      <c r="X51" s="96">
        <v>67.184490578517881</v>
      </c>
      <c r="Y51" s="95">
        <v>-3.1376011801676644E-2</v>
      </c>
      <c r="Z51" s="96">
        <v>0.42436438298865353</v>
      </c>
      <c r="AA51" s="95">
        <v>20.526050773286777</v>
      </c>
      <c r="AB51" s="96">
        <v>14.223266496380331</v>
      </c>
      <c r="AC51" s="95">
        <v>15.805663010004887</v>
      </c>
      <c r="AD51" s="96">
        <v>16.792200607818113</v>
      </c>
      <c r="AE51" s="95">
        <v>3.1991694151104921</v>
      </c>
      <c r="AF51" s="96">
        <v>2.7297376207033537</v>
      </c>
    </row>
    <row r="52" spans="2:32" ht="16" x14ac:dyDescent="0.2">
      <c r="B52" s="87" t="s">
        <v>129</v>
      </c>
      <c r="C52" s="97">
        <v>2.6412298269617229E-2</v>
      </c>
      <c r="D52" s="98">
        <v>0.1</v>
      </c>
      <c r="E52" s="97">
        <v>1.1568308029699754E-2</v>
      </c>
      <c r="F52" s="98">
        <v>9.8901581102968272</v>
      </c>
      <c r="G52" s="97">
        <v>315.91408676856565</v>
      </c>
      <c r="H52" s="98">
        <v>325.40631120754807</v>
      </c>
      <c r="I52" s="97">
        <v>5.0417984551708415</v>
      </c>
      <c r="J52" s="98">
        <v>3.0685083896734238</v>
      </c>
      <c r="K52" s="97">
        <v>1260.3515525037337</v>
      </c>
      <c r="L52" s="98">
        <v>1797.9612756888962</v>
      </c>
      <c r="M52" s="97">
        <v>0.106551109981617</v>
      </c>
      <c r="N52" s="98">
        <v>0.17394612646852919</v>
      </c>
      <c r="O52" s="97">
        <v>77.977932922025147</v>
      </c>
      <c r="P52" s="98">
        <v>79.139546135813234</v>
      </c>
      <c r="Q52" s="97">
        <v>7.4490418127908589</v>
      </c>
      <c r="R52" s="98">
        <v>7.5903764277176382</v>
      </c>
      <c r="S52" s="97">
        <v>1.1199608996668513</v>
      </c>
      <c r="T52" s="98">
        <v>0.75976889290930882</v>
      </c>
      <c r="U52" s="97">
        <v>1.1095355679985233</v>
      </c>
      <c r="V52" s="98">
        <v>1.3701799452250409</v>
      </c>
      <c r="W52" s="97">
        <v>3.7858473815697407</v>
      </c>
      <c r="X52" s="98">
        <v>3.5950084887058606</v>
      </c>
      <c r="Y52" s="97">
        <v>9.884281523026563E-3</v>
      </c>
      <c r="Z52" s="98">
        <v>0.23171488733458831</v>
      </c>
      <c r="AA52" s="97">
        <v>7.091924999878878</v>
      </c>
      <c r="AB52" s="98">
        <v>7.8124936569969474</v>
      </c>
      <c r="AC52" s="97">
        <v>35.73975774494167</v>
      </c>
      <c r="AD52" s="98">
        <v>36.608210010849149</v>
      </c>
      <c r="AE52" s="97">
        <v>6.3917917557569079E-2</v>
      </c>
      <c r="AF52" s="98">
        <v>6.115079275220496E-2</v>
      </c>
    </row>
    <row r="53" spans="2:32" x14ac:dyDescent="0.2">
      <c r="B53" s="87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9"/>
      <c r="AA53" s="69"/>
      <c r="AB53" s="69"/>
      <c r="AC53" s="69"/>
      <c r="AD53" s="69"/>
      <c r="AE53" s="69"/>
      <c r="AF53" s="80"/>
    </row>
    <row r="54" spans="2:32" ht="16" x14ac:dyDescent="0.2">
      <c r="B54" s="79"/>
      <c r="C54" s="69"/>
      <c r="D54" s="84" t="s">
        <v>132</v>
      </c>
      <c r="E54" s="85" t="s">
        <v>146</v>
      </c>
      <c r="F54" s="84" t="s">
        <v>133</v>
      </c>
      <c r="G54" s="84" t="s">
        <v>134</v>
      </c>
      <c r="H54" s="84" t="s">
        <v>135</v>
      </c>
      <c r="I54" s="84" t="s">
        <v>136</v>
      </c>
      <c r="J54" s="84" t="s">
        <v>137</v>
      </c>
      <c r="K54" s="84" t="s">
        <v>138</v>
      </c>
      <c r="L54" s="84" t="s">
        <v>139</v>
      </c>
      <c r="M54" s="84" t="s">
        <v>140</v>
      </c>
      <c r="N54" s="84" t="s">
        <v>141</v>
      </c>
      <c r="O54" s="84" t="s">
        <v>142</v>
      </c>
      <c r="P54" s="84" t="s">
        <v>143</v>
      </c>
      <c r="Q54" s="84" t="s">
        <v>144</v>
      </c>
      <c r="R54" s="84" t="s">
        <v>145</v>
      </c>
      <c r="S54" s="48"/>
      <c r="T54" s="69"/>
      <c r="U54" s="69"/>
      <c r="V54" s="67"/>
      <c r="W54" s="67"/>
      <c r="X54" s="67"/>
      <c r="Y54" s="67"/>
      <c r="Z54" s="67"/>
      <c r="AA54" s="67"/>
      <c r="AB54" s="67"/>
      <c r="AC54" s="69"/>
      <c r="AD54" s="69"/>
      <c r="AE54" s="69"/>
      <c r="AF54" s="80"/>
    </row>
    <row r="55" spans="2:32" x14ac:dyDescent="0.2">
      <c r="B55" s="86" t="s">
        <v>150</v>
      </c>
      <c r="C55" s="73" t="s">
        <v>149</v>
      </c>
      <c r="D55" s="99">
        <v>4.7040771172678332E-2</v>
      </c>
      <c r="E55" s="99">
        <v>1.0527573629868288</v>
      </c>
      <c r="F55" s="99">
        <v>2218.3769082562262</v>
      </c>
      <c r="G55" s="99">
        <v>2105.3245425790947</v>
      </c>
      <c r="H55" s="99">
        <v>2940.0353526271001</v>
      </c>
      <c r="I55" s="99">
        <v>0.87464937834435219</v>
      </c>
      <c r="J55" s="99">
        <v>78.824632436914357</v>
      </c>
      <c r="K55" s="99">
        <v>1851.8011518377473</v>
      </c>
      <c r="L55" s="99">
        <v>1.6014868909017066</v>
      </c>
      <c r="M55" s="99">
        <v>11.203119291306004</v>
      </c>
      <c r="N55" s="99">
        <v>83.345314799149421</v>
      </c>
      <c r="O55" s="99">
        <v>-3.1376011801676644E-2</v>
      </c>
      <c r="P55" s="99">
        <v>20.526050773286777</v>
      </c>
      <c r="Q55" s="99">
        <v>15.805663010004887</v>
      </c>
      <c r="R55" s="99">
        <v>3.1991694151104921</v>
      </c>
      <c r="S55" s="67"/>
      <c r="T55" s="69"/>
      <c r="U55" s="69"/>
      <c r="V55" s="67"/>
      <c r="W55" s="67"/>
      <c r="X55" s="67"/>
      <c r="Y55" s="67"/>
      <c r="Z55" s="67"/>
      <c r="AA55" s="67"/>
      <c r="AB55" s="67"/>
      <c r="AC55" s="69"/>
      <c r="AD55" s="69"/>
      <c r="AE55" s="69"/>
      <c r="AF55" s="80"/>
    </row>
    <row r="56" spans="2:32" ht="16" x14ac:dyDescent="0.2">
      <c r="B56" s="79"/>
      <c r="C56" s="88" t="s">
        <v>151</v>
      </c>
      <c r="D56" s="100">
        <v>2.1800000000000002</v>
      </c>
      <c r="E56" s="100">
        <v>438.48371550953294</v>
      </c>
      <c r="F56" s="100">
        <v>1762.1711393419782</v>
      </c>
      <c r="G56" s="100">
        <v>662.62811927849373</v>
      </c>
      <c r="H56" s="100">
        <v>2170.8473750852099</v>
      </c>
      <c r="I56" s="100">
        <v>2.4140136573892446</v>
      </c>
      <c r="J56" s="100">
        <v>70.518221868169974</v>
      </c>
      <c r="K56" s="100">
        <v>2729.7376207033531</v>
      </c>
      <c r="L56" s="100">
        <v>3.4180550810962256</v>
      </c>
      <c r="M56" s="100">
        <v>10.807172433689786</v>
      </c>
      <c r="N56" s="100">
        <v>67.184490578517881</v>
      </c>
      <c r="O56" s="100">
        <v>0.42436438298865353</v>
      </c>
      <c r="P56" s="100">
        <v>14.223266496380331</v>
      </c>
      <c r="Q56" s="100">
        <v>16.792200607818113</v>
      </c>
      <c r="R56" s="100">
        <v>2.7297376207033537</v>
      </c>
      <c r="S56" s="67"/>
      <c r="T56" s="69"/>
      <c r="U56" s="69"/>
      <c r="V56" s="67"/>
      <c r="W56" s="67"/>
      <c r="X56" s="67"/>
      <c r="Y56" s="67"/>
      <c r="Z56" s="67"/>
      <c r="AA56" s="67"/>
      <c r="AB56" s="67"/>
      <c r="AC56" s="69"/>
      <c r="AD56" s="69"/>
      <c r="AE56" s="69"/>
      <c r="AF56" s="80"/>
    </row>
    <row r="57" spans="2:32" ht="16" x14ac:dyDescent="0.2">
      <c r="B57" s="79"/>
      <c r="C57" s="88" t="s">
        <v>152</v>
      </c>
      <c r="D57" s="101">
        <v>0.40699999999999997</v>
      </c>
      <c r="E57" s="101">
        <v>472</v>
      </c>
      <c r="F57" s="101">
        <v>1840</v>
      </c>
      <c r="G57" s="101">
        <v>652</v>
      </c>
      <c r="H57" s="101">
        <v>2230</v>
      </c>
      <c r="I57" s="101">
        <v>2.52</v>
      </c>
      <c r="J57" s="101">
        <v>69.2</v>
      </c>
      <c r="K57" s="101">
        <v>2960</v>
      </c>
      <c r="L57" s="101">
        <v>1.68</v>
      </c>
      <c r="M57" s="101">
        <v>10.199999999999999</v>
      </c>
      <c r="N57" s="101">
        <v>57.8</v>
      </c>
      <c r="O57" s="101">
        <v>6.9900000000000004E-2</v>
      </c>
      <c r="P57" s="101">
        <v>14.3</v>
      </c>
      <c r="Q57" s="101">
        <v>17.399999999999999</v>
      </c>
      <c r="R57" s="101">
        <v>2.71</v>
      </c>
      <c r="S57" s="71"/>
      <c r="T57" s="69"/>
      <c r="U57" s="69"/>
      <c r="V57" s="71"/>
      <c r="W57" s="71"/>
      <c r="X57" s="67"/>
      <c r="Y57" s="69"/>
      <c r="Z57" s="69"/>
      <c r="AA57" s="69"/>
      <c r="AB57" s="69"/>
      <c r="AC57" s="69"/>
      <c r="AD57" s="69"/>
      <c r="AE57" s="69"/>
      <c r="AF57" s="80"/>
    </row>
    <row r="58" spans="2:32" x14ac:dyDescent="0.2">
      <c r="B58" s="79"/>
      <c r="C58" s="72"/>
      <c r="D58" s="72"/>
      <c r="E58" s="74"/>
      <c r="F58" s="74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67"/>
      <c r="T58" s="69"/>
      <c r="U58" s="69"/>
      <c r="V58" s="67"/>
      <c r="W58" s="67"/>
      <c r="X58" s="67"/>
      <c r="Y58" s="69"/>
      <c r="Z58" s="69"/>
      <c r="AA58" s="69"/>
      <c r="AB58" s="69"/>
      <c r="AC58" s="69"/>
      <c r="AD58" s="69"/>
      <c r="AE58" s="69"/>
      <c r="AF58" s="80"/>
    </row>
    <row r="59" spans="2:32" x14ac:dyDescent="0.2">
      <c r="B59" s="79"/>
      <c r="C59" s="69"/>
      <c r="D59" s="69"/>
      <c r="E59" s="70"/>
      <c r="F59" s="7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9"/>
      <c r="U59" s="69"/>
      <c r="V59" s="67"/>
      <c r="W59" s="67"/>
      <c r="X59" s="67"/>
      <c r="Y59" s="69"/>
      <c r="Z59" s="69"/>
      <c r="AA59" s="69"/>
      <c r="AB59" s="69"/>
      <c r="AC59" s="69"/>
      <c r="AD59" s="69"/>
      <c r="AE59" s="69"/>
      <c r="AF59" s="80"/>
    </row>
    <row r="60" spans="2:32" x14ac:dyDescent="0.2">
      <c r="B60" s="79"/>
      <c r="C60" s="69"/>
      <c r="D60" s="84" t="s">
        <v>132</v>
      </c>
      <c r="E60" s="85" t="s">
        <v>146</v>
      </c>
      <c r="F60" s="84" t="s">
        <v>133</v>
      </c>
      <c r="G60" s="84" t="s">
        <v>134</v>
      </c>
      <c r="H60" s="84" t="s">
        <v>135</v>
      </c>
      <c r="I60" s="84" t="s">
        <v>136</v>
      </c>
      <c r="J60" s="84" t="s">
        <v>137</v>
      </c>
      <c r="K60" s="84" t="s">
        <v>138</v>
      </c>
      <c r="L60" s="84" t="s">
        <v>139</v>
      </c>
      <c r="M60" s="84" t="s">
        <v>140</v>
      </c>
      <c r="N60" s="84" t="s">
        <v>141</v>
      </c>
      <c r="O60" s="84" t="s">
        <v>142</v>
      </c>
      <c r="P60" s="84" t="s">
        <v>143</v>
      </c>
      <c r="Q60" s="84" t="s">
        <v>144</v>
      </c>
      <c r="R60" s="84" t="s">
        <v>145</v>
      </c>
      <c r="S60" s="69"/>
      <c r="T60" s="69"/>
      <c r="U60" s="69"/>
      <c r="V60" s="69"/>
      <c r="W60" s="67"/>
      <c r="X60" s="67"/>
      <c r="Y60" s="69"/>
      <c r="Z60" s="69"/>
      <c r="AA60" s="69"/>
      <c r="AB60" s="69"/>
      <c r="AC60" s="69"/>
      <c r="AD60" s="69"/>
      <c r="AE60" s="69"/>
      <c r="AF60" s="80"/>
    </row>
    <row r="61" spans="2:32" ht="16" x14ac:dyDescent="0.2">
      <c r="B61" s="87" t="s">
        <v>129</v>
      </c>
      <c r="C61" s="73" t="s">
        <v>149</v>
      </c>
      <c r="D61" s="98">
        <v>0.1</v>
      </c>
      <c r="E61" s="98">
        <v>9.8901581102968272</v>
      </c>
      <c r="F61" s="98">
        <v>325.40631120754807</v>
      </c>
      <c r="G61" s="98">
        <v>3.0685083896734238</v>
      </c>
      <c r="H61" s="98">
        <v>1797.9612756888962</v>
      </c>
      <c r="I61" s="98">
        <v>0.17394612646852919</v>
      </c>
      <c r="J61" s="98">
        <v>79.139546135813234</v>
      </c>
      <c r="K61" s="98">
        <v>7.5903764277176382</v>
      </c>
      <c r="L61" s="98">
        <v>0.75976889290930882</v>
      </c>
      <c r="M61" s="98">
        <v>1.3701799452250409</v>
      </c>
      <c r="N61" s="98">
        <v>3.5950084887058606</v>
      </c>
      <c r="O61" s="98">
        <v>0.23171488733458831</v>
      </c>
      <c r="P61" s="98">
        <v>7.8124936569969474</v>
      </c>
      <c r="Q61" s="98">
        <v>36.608210010849149</v>
      </c>
      <c r="R61" s="98">
        <v>6.115079275220496E-2</v>
      </c>
      <c r="S61" s="67"/>
      <c r="T61" s="69"/>
      <c r="U61" s="69"/>
      <c r="V61" s="67"/>
      <c r="W61" s="67"/>
      <c r="X61" s="67"/>
      <c r="Y61" s="69"/>
      <c r="Z61" s="69"/>
      <c r="AA61" s="69"/>
      <c r="AB61" s="69"/>
      <c r="AC61" s="69"/>
      <c r="AD61" s="69"/>
      <c r="AE61" s="69"/>
      <c r="AF61" s="80"/>
    </row>
    <row r="62" spans="2:32" x14ac:dyDescent="0.2">
      <c r="B62" s="79"/>
      <c r="C62" s="88" t="s">
        <v>151</v>
      </c>
      <c r="D62" s="97">
        <v>2.6412298269617229E-2</v>
      </c>
      <c r="E62" s="97">
        <v>1.1568308029699754E-2</v>
      </c>
      <c r="F62" s="97">
        <v>315.91408676856565</v>
      </c>
      <c r="G62" s="97">
        <v>5.0417984551708415</v>
      </c>
      <c r="H62" s="97">
        <v>1260.3515525037337</v>
      </c>
      <c r="I62" s="97">
        <v>0.106551109981617</v>
      </c>
      <c r="J62" s="97">
        <v>77.977932922025147</v>
      </c>
      <c r="K62" s="97">
        <v>7.4490418127908589</v>
      </c>
      <c r="L62" s="97">
        <v>1.1199608996668513</v>
      </c>
      <c r="M62" s="97">
        <v>1.1095355679985233</v>
      </c>
      <c r="N62" s="97">
        <v>3.7858473815697407</v>
      </c>
      <c r="O62" s="97">
        <v>9.884281523026563E-3</v>
      </c>
      <c r="P62" s="97">
        <v>7.091924999878878</v>
      </c>
      <c r="Q62" s="97">
        <v>35.73975774494167</v>
      </c>
      <c r="R62" s="97">
        <v>6.3917917557569079E-2</v>
      </c>
      <c r="S62" s="67"/>
      <c r="T62" s="69"/>
      <c r="U62" s="69"/>
      <c r="V62" s="67"/>
      <c r="W62" s="67"/>
      <c r="X62" s="67"/>
      <c r="Y62" s="69"/>
      <c r="Z62" s="69"/>
      <c r="AA62" s="69"/>
      <c r="AB62" s="69"/>
      <c r="AC62" s="69"/>
      <c r="AD62" s="69"/>
      <c r="AE62" s="69"/>
      <c r="AF62" s="80"/>
    </row>
    <row r="63" spans="2:32" ht="16" x14ac:dyDescent="0.2">
      <c r="B63" s="79"/>
      <c r="C63" s="88" t="s">
        <v>152</v>
      </c>
      <c r="D63" s="102">
        <v>2.6100000000000002E-2</v>
      </c>
      <c r="E63" s="102">
        <v>1.0919999999999999E-2</v>
      </c>
      <c r="F63" s="102">
        <v>313</v>
      </c>
      <c r="G63" s="102">
        <v>4.5999999999999996</v>
      </c>
      <c r="H63" s="102">
        <v>1250</v>
      </c>
      <c r="I63" s="102">
        <v>0.105</v>
      </c>
      <c r="J63" s="102">
        <v>75.2</v>
      </c>
      <c r="K63" s="102">
        <v>7.2</v>
      </c>
      <c r="L63" s="102">
        <v>0.56799999999999995</v>
      </c>
      <c r="M63" s="102">
        <v>1.0900000000000001</v>
      </c>
      <c r="N63" s="102">
        <v>3.37</v>
      </c>
      <c r="O63" s="102">
        <v>1.3599999999999999E-2</v>
      </c>
      <c r="P63" s="102">
        <v>6.91</v>
      </c>
      <c r="Q63" s="102">
        <v>35</v>
      </c>
      <c r="R63" s="102">
        <v>5.8900000000000001E-2</v>
      </c>
      <c r="S63" s="67"/>
      <c r="T63" s="69"/>
      <c r="U63" s="69"/>
      <c r="V63" s="67"/>
      <c r="W63" s="67"/>
      <c r="X63" s="67"/>
      <c r="Y63" s="69"/>
      <c r="Z63" s="69"/>
      <c r="AA63" s="69"/>
      <c r="AB63" s="69"/>
      <c r="AC63" s="69"/>
      <c r="AD63" s="69"/>
      <c r="AE63" s="69"/>
      <c r="AF63" s="80"/>
    </row>
    <row r="64" spans="2:32" x14ac:dyDescent="0.2">
      <c r="B64" s="79"/>
      <c r="C64" s="69"/>
      <c r="D64" s="69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9"/>
      <c r="U64" s="69"/>
      <c r="V64" s="67"/>
      <c r="W64" s="67"/>
      <c r="X64" s="67"/>
      <c r="Y64" s="69"/>
      <c r="Z64" s="69"/>
      <c r="AA64" s="69"/>
      <c r="AB64" s="69"/>
      <c r="AC64" s="69"/>
      <c r="AD64" s="69"/>
      <c r="AE64" s="69"/>
      <c r="AF64" s="80"/>
    </row>
    <row r="65" spans="2:32" x14ac:dyDescent="0.2">
      <c r="B65" s="7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80"/>
    </row>
    <row r="66" spans="2:32" ht="16" thickBot="1" x14ac:dyDescent="0.25"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3"/>
    </row>
    <row r="78" spans="2:32" x14ac:dyDescent="0.2">
      <c r="V78" s="27"/>
      <c r="W78" s="27"/>
      <c r="X78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03C8-9A84-5C42-BA96-40DB709B68D2}">
  <dimension ref="A1"/>
  <sheetViews>
    <sheetView topLeftCell="A38" zoomScale="41" workbookViewId="0">
      <selection activeCell="AA56" sqref="AA56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Various LA Recoveries</vt:lpstr>
      <vt:lpstr>Standard LA Data</vt:lpstr>
      <vt:lpstr>Unkown Data Plotted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Brandt</dc:creator>
  <cp:lastModifiedBy>Microsoft Office User</cp:lastModifiedBy>
  <dcterms:created xsi:type="dcterms:W3CDTF">2021-12-09T23:50:22Z</dcterms:created>
  <dcterms:modified xsi:type="dcterms:W3CDTF">2021-12-13T02:21:52Z</dcterms:modified>
</cp:coreProperties>
</file>