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m\Dropbox\LA-ICP-MS Methods Class\"/>
    </mc:Choice>
  </mc:AlternateContent>
  <xr:revisionPtr revIDLastSave="0" documentId="8_{7FD3C3D5-E701-4586-AD35-D035F2A0A936}" xr6:coauthVersionLast="45" xr6:coauthVersionMax="45" xr10:uidLastSave="{00000000-0000-0000-0000-000000000000}"/>
  <bookViews>
    <workbookView xWindow="-98" yWindow="-98" windowWidth="20715" windowHeight="13276" xr2:uid="{434FEF35-B693-4EE4-B94E-4842806350C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1" l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J12" i="1"/>
  <c r="I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AC9" i="1"/>
  <c r="AC13" i="1" s="1"/>
  <c r="AB9" i="1"/>
  <c r="AB13" i="1" s="1"/>
  <c r="AA9" i="1"/>
  <c r="Z9" i="1"/>
  <c r="Z13" i="1" s="1"/>
  <c r="Y9" i="1"/>
  <c r="Y13" i="1" s="1"/>
  <c r="X9" i="1"/>
  <c r="X13" i="1" s="1"/>
  <c r="W9" i="1"/>
  <c r="V9" i="1"/>
  <c r="V13" i="1" s="1"/>
  <c r="U9" i="1"/>
  <c r="U13" i="1" s="1"/>
  <c r="T9" i="1"/>
  <c r="T13" i="1" s="1"/>
  <c r="S9" i="1"/>
  <c r="R9" i="1"/>
  <c r="R13" i="1" s="1"/>
  <c r="Q9" i="1"/>
  <c r="Q13" i="1" s="1"/>
  <c r="P9" i="1"/>
  <c r="P13" i="1" s="1"/>
  <c r="O9" i="1"/>
  <c r="N9" i="1"/>
  <c r="N13" i="1" s="1"/>
  <c r="M9" i="1"/>
  <c r="M13" i="1" s="1"/>
  <c r="L9" i="1"/>
  <c r="K9" i="1"/>
  <c r="J9" i="1"/>
  <c r="J13" i="1" s="1"/>
  <c r="I9" i="1"/>
  <c r="I13" i="1" l="1"/>
  <c r="O13" i="1"/>
  <c r="S13" i="1"/>
  <c r="K16" i="1" s="1"/>
  <c r="W13" i="1"/>
  <c r="I16" i="1" s="1"/>
  <c r="AA13" i="1"/>
</calcChain>
</file>

<file path=xl/sharedStrings.xml><?xml version="1.0" encoding="utf-8"?>
<sst xmlns="http://schemas.openxmlformats.org/spreadsheetml/2006/main" count="93" uniqueCount="49">
  <si>
    <t>File:</t>
  </si>
  <si>
    <t>Sample:</t>
  </si>
  <si>
    <t>Misc Info:</t>
  </si>
  <si>
    <t>Date/Time:</t>
  </si>
  <si>
    <t>ALS vial:</t>
  </si>
  <si>
    <t>Method:</t>
  </si>
  <si>
    <t>Data:</t>
  </si>
  <si>
    <t>Sc / 45 [#1]</t>
  </si>
  <si>
    <t>Y / 89 [#1]</t>
  </si>
  <si>
    <t>Ba / 135 [#1]</t>
  </si>
  <si>
    <t>Ba / 137 [#1]</t>
  </si>
  <si>
    <t>La / 139 [#1]</t>
  </si>
  <si>
    <t>Ce / 140 [#1]</t>
  </si>
  <si>
    <t>Pr / 141 [#1]</t>
  </si>
  <si>
    <t>Nd / 146 [#1]</t>
  </si>
  <si>
    <t>Sm / 147 [#1]</t>
  </si>
  <si>
    <t>Sm / 149 [#1]</t>
  </si>
  <si>
    <t>Eu / 151 [#1]</t>
  </si>
  <si>
    <t>Eu / 153 [#1]</t>
  </si>
  <si>
    <t>Gd / 157 [#1]</t>
  </si>
  <si>
    <t>Tb / 159 [#1]</t>
  </si>
  <si>
    <t>Dy / 163 [#1]</t>
  </si>
  <si>
    <t>Ho / 165 [#1]</t>
  </si>
  <si>
    <t>Er / 166 [#1]</t>
  </si>
  <si>
    <t>Er / 167 [#1]</t>
  </si>
  <si>
    <t>Tm / 169 [#1]</t>
  </si>
  <si>
    <t>Yb / 172 [#1]</t>
  </si>
  <si>
    <t>Lu / 175 [#1]</t>
  </si>
  <si>
    <t>038SMPL.D</t>
  </si>
  <si>
    <t>QC1</t>
  </si>
  <si>
    <t>~10 ppb REE</t>
  </si>
  <si>
    <t>NRM_REE6.M</t>
  </si>
  <si>
    <t>quant</t>
  </si>
  <si>
    <t>039SMPL.D</t>
  </si>
  <si>
    <t>054SMPL.D</t>
  </si>
  <si>
    <t>067SMPL.D</t>
  </si>
  <si>
    <t>080SMPL.D</t>
  </si>
  <si>
    <t>092SMPL.D</t>
  </si>
  <si>
    <t>QC1 replicates</t>
  </si>
  <si>
    <t>avg</t>
  </si>
  <si>
    <t>stdev</t>
  </si>
  <si>
    <t>n</t>
  </si>
  <si>
    <t>actual</t>
  </si>
  <si>
    <t>na</t>
  </si>
  <si>
    <t>avg/actual</t>
  </si>
  <si>
    <t>recovery</t>
  </si>
  <si>
    <t>v good</t>
  </si>
  <si>
    <t>Avg. Recovery</t>
  </si>
  <si>
    <t>Avg. Recovery Std.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</si>
</sst>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4" fontId="0" fillId="2" borderId="0" xfId="0" applyNumberFormat="1" applyFill="1"/>
    <xf numFmtId="0" fontId="2" fillId="0" borderId="0" xfId="0" applyFont="1"/>
    <xf numFmtId="0" fontId="1" fillId="0" borderId="0" xfId="0" applyFont="1"/>
    <xf numFmtId="164" fontId="1" fillId="0" borderId="0" xfId="0" applyNumberFormat="1" applyFont="1"/>
    <xf numFmtId="1" fontId="1" fillId="0" borderId="0" xfId="0" applyNumberFormat="1" applyFont="1"/>
    <xf numFmtId="2" fontId="1" fillId="0" borderId="0" xfId="0" applyNumberFormat="1" applyFont="1"/>
    <xf numFmtId="0" fontId="1" fillId="0" borderId="1" xfId="0" applyFont="1" applyBorder="1"/>
    <xf numFmtId="164" fontId="1" fillId="0" borderId="2" xfId="0" applyNumberFormat="1" applyFont="1" applyBorder="1"/>
    <xf numFmtId="164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a/0.05Solution%20Mode%20Data/Y+REE%20method/Y+REE%20results%20(na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rdo Dilutions"/>
      <sheetName val="QC std conc"/>
      <sheetName val="SQ results &amp; CC cal std calcs"/>
      <sheetName val="Acid Digest Calculations"/>
      <sheetName val="Strong Acid Digests &amp; Dilutions"/>
      <sheetName val="Weak Acid Digests &amp; Dilutions"/>
      <sheetName val="Raw Y+REE data"/>
      <sheetName val="Calib and QC data"/>
      <sheetName val="Data reduction steps 1-3"/>
      <sheetName val="Data reduction steps 4+"/>
      <sheetName val="Sheet1"/>
    </sheetNames>
    <sheetDataSet>
      <sheetData sheetId="0"/>
      <sheetData sheetId="1"/>
      <sheetData sheetId="2">
        <row r="188">
          <cell r="C188">
            <v>9.7957371369934982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182A-C1B0-443F-A0D3-50FAC18D73F0}">
  <dimension ref="A1:AC16"/>
  <sheetViews>
    <sheetView tabSelected="1" workbookViewId="0">
      <selection activeCell="E18" sqref="E18"/>
    </sheetView>
  </sheetViews>
  <sheetFormatPr defaultRowHeight="14.25" x14ac:dyDescent="0.45"/>
  <cols>
    <col min="8" max="8" width="14.53125" customWidth="1"/>
  </cols>
  <sheetData>
    <row r="1" spans="1:29" x14ac:dyDescent="0.45">
      <c r="A1" s="3" t="s">
        <v>38</v>
      </c>
    </row>
    <row r="2" spans="1:29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</row>
    <row r="3" spans="1:29" x14ac:dyDescent="0.45">
      <c r="A3" t="s">
        <v>28</v>
      </c>
      <c r="B3" t="s">
        <v>29</v>
      </c>
      <c r="C3" t="s">
        <v>30</v>
      </c>
      <c r="D3">
        <v>44164.80972222222</v>
      </c>
      <c r="E3">
        <v>3312</v>
      </c>
      <c r="F3" t="s">
        <v>31</v>
      </c>
      <c r="H3" t="s">
        <v>32</v>
      </c>
      <c r="I3" s="1">
        <v>9.7290168509733164</v>
      </c>
      <c r="J3" s="1">
        <v>9.6783640253212386</v>
      </c>
      <c r="K3" s="2">
        <v>0.38797857069786756</v>
      </c>
      <c r="L3" s="2">
        <v>0.34786226907463985</v>
      </c>
      <c r="M3" s="1">
        <v>9.5333888988841853</v>
      </c>
      <c r="N3" s="1">
        <v>9.5494112749447293</v>
      </c>
      <c r="O3" s="1">
        <v>9.5752422683780996</v>
      </c>
      <c r="P3" s="1">
        <v>9.7569662045470231</v>
      </c>
      <c r="Q3" s="1">
        <v>9.7714375684033286</v>
      </c>
      <c r="R3" s="1">
        <v>9.6452131031306081</v>
      </c>
      <c r="S3" s="1">
        <v>9.7989764167434359</v>
      </c>
      <c r="T3" s="1">
        <v>9.8198790462664771</v>
      </c>
      <c r="U3" s="1">
        <v>10.003571404773005</v>
      </c>
      <c r="V3" s="1">
        <v>9.7196187861972856</v>
      </c>
      <c r="W3" s="1">
        <v>10.015433499103766</v>
      </c>
      <c r="X3" s="1">
        <v>9.795953966171643</v>
      </c>
      <c r="Y3" s="1">
        <v>9.9648177192057705</v>
      </c>
      <c r="Z3" s="1">
        <v>9.9451016567349306</v>
      </c>
      <c r="AA3" s="1">
        <v>9.835155103055552</v>
      </c>
      <c r="AB3" s="1">
        <v>10.004697714966738</v>
      </c>
      <c r="AC3" s="1">
        <v>9.724645152323955</v>
      </c>
    </row>
    <row r="4" spans="1:29" x14ac:dyDescent="0.45">
      <c r="A4" t="s">
        <v>33</v>
      </c>
      <c r="B4" t="s">
        <v>29</v>
      </c>
      <c r="C4" t="s">
        <v>30</v>
      </c>
      <c r="D4">
        <v>44164.813888888886</v>
      </c>
      <c r="E4">
        <v>3312</v>
      </c>
      <c r="F4" t="s">
        <v>31</v>
      </c>
      <c r="H4" t="s">
        <v>32</v>
      </c>
      <c r="I4" s="1">
        <v>9.9363765547211393</v>
      </c>
      <c r="J4" s="1">
        <v>9.8090959594339378</v>
      </c>
      <c r="K4" s="2">
        <v>0.51879514231551749</v>
      </c>
      <c r="L4" s="2">
        <v>0.45945984630470166</v>
      </c>
      <c r="M4" s="1">
        <v>9.6367571855038445</v>
      </c>
      <c r="N4" s="1">
        <v>9.6673869982819305</v>
      </c>
      <c r="O4" s="1">
        <v>9.703565298867554</v>
      </c>
      <c r="P4" s="1">
        <v>9.8104715615730154</v>
      </c>
      <c r="Q4" s="1">
        <v>9.7681249252573554</v>
      </c>
      <c r="R4" s="1">
        <v>9.7920172587499152</v>
      </c>
      <c r="S4" s="1">
        <v>9.946122137922643</v>
      </c>
      <c r="T4" s="1">
        <v>9.9506793009452466</v>
      </c>
      <c r="U4" s="1">
        <v>10.178751587190975</v>
      </c>
      <c r="V4" s="1">
        <v>9.8423202642131837</v>
      </c>
      <c r="W4" s="1">
        <v>10.12743781080373</v>
      </c>
      <c r="X4" s="1">
        <v>9.930259944059225</v>
      </c>
      <c r="Y4" s="1">
        <v>10.104246335036773</v>
      </c>
      <c r="Z4" s="1">
        <v>9.9962551383712572</v>
      </c>
      <c r="AA4" s="1">
        <v>9.9525707356232562</v>
      </c>
      <c r="AB4" s="1">
        <v>10.181469590297931</v>
      </c>
      <c r="AC4" s="1">
        <v>9.8697308507437462</v>
      </c>
    </row>
    <row r="5" spans="1:29" x14ac:dyDescent="0.45">
      <c r="A5" t="s">
        <v>34</v>
      </c>
      <c r="B5" t="s">
        <v>29</v>
      </c>
      <c r="C5" t="s">
        <v>30</v>
      </c>
      <c r="D5">
        <v>44164.877083333333</v>
      </c>
      <c r="E5">
        <v>3312</v>
      </c>
      <c r="F5" t="s">
        <v>31</v>
      </c>
      <c r="H5" t="s">
        <v>32</v>
      </c>
      <c r="I5" s="1">
        <v>10.735992199649321</v>
      </c>
      <c r="J5" s="1">
        <v>9.817279168613128</v>
      </c>
      <c r="K5" s="2">
        <v>0.4184268317879552</v>
      </c>
      <c r="L5" s="2">
        <v>0.55149831157810736</v>
      </c>
      <c r="M5" s="1">
        <v>9.7964144843162995</v>
      </c>
      <c r="N5" s="1">
        <v>9.6783623418792022</v>
      </c>
      <c r="O5" s="1">
        <v>9.6142804538353719</v>
      </c>
      <c r="P5" s="1">
        <v>9.6319941204900488</v>
      </c>
      <c r="Q5" s="1">
        <v>9.5285970002276947</v>
      </c>
      <c r="R5" s="1">
        <v>9.5520902369690948</v>
      </c>
      <c r="S5" s="1">
        <v>10.431592033343991</v>
      </c>
      <c r="T5" s="1">
        <v>10.347143083128595</v>
      </c>
      <c r="U5" s="1">
        <v>10.643533430224567</v>
      </c>
      <c r="V5" s="1">
        <v>10.089502772043781</v>
      </c>
      <c r="W5" s="1">
        <v>10.34939132667054</v>
      </c>
      <c r="X5" s="1">
        <v>10.055337189077218</v>
      </c>
      <c r="Y5" s="1">
        <v>10.124979154694188</v>
      </c>
      <c r="Z5" s="1">
        <v>10.184643544937</v>
      </c>
      <c r="AA5" s="1">
        <v>10.056033787707596</v>
      </c>
      <c r="AB5" s="1">
        <v>10.106847528894896</v>
      </c>
      <c r="AC5" s="1">
        <v>9.8229679879513974</v>
      </c>
    </row>
    <row r="6" spans="1:29" x14ac:dyDescent="0.45">
      <c r="A6" t="s">
        <v>35</v>
      </c>
      <c r="B6" t="s">
        <v>29</v>
      </c>
      <c r="C6" t="s">
        <v>30</v>
      </c>
      <c r="D6">
        <v>44164.932638888888</v>
      </c>
      <c r="E6">
        <v>3312</v>
      </c>
      <c r="F6" t="s">
        <v>31</v>
      </c>
      <c r="H6" t="s">
        <v>32</v>
      </c>
      <c r="I6" s="1">
        <v>10.352540135783677</v>
      </c>
      <c r="J6" s="1">
        <v>9.6433457435977665</v>
      </c>
      <c r="K6" s="2">
        <v>0.5784429406146343</v>
      </c>
      <c r="L6" s="2">
        <v>0.53096790128294968</v>
      </c>
      <c r="M6" s="1">
        <v>9.7229521143716529</v>
      </c>
      <c r="N6" s="1">
        <v>9.6144812223764529</v>
      </c>
      <c r="O6" s="1">
        <v>9.5806888225574589</v>
      </c>
      <c r="P6" s="1">
        <v>9.5714480823810231</v>
      </c>
      <c r="Q6" s="1">
        <v>9.5114729394716431</v>
      </c>
      <c r="R6" s="1">
        <v>9.5232611976496742</v>
      </c>
      <c r="S6" s="1">
        <v>10.239750651579458</v>
      </c>
      <c r="T6" s="1">
        <v>10.105801146065184</v>
      </c>
      <c r="U6" s="1">
        <v>10.420947205198836</v>
      </c>
      <c r="V6" s="1">
        <v>9.8901534146851482</v>
      </c>
      <c r="W6" s="1">
        <v>10.170462330485647</v>
      </c>
      <c r="X6" s="1">
        <v>9.9132128911524511</v>
      </c>
      <c r="Y6" s="1">
        <v>10.058731578740948</v>
      </c>
      <c r="Z6" s="1">
        <v>10.005085770850206</v>
      </c>
      <c r="AA6" s="1">
        <v>9.8975930069832891</v>
      </c>
      <c r="AB6" s="1">
        <v>10.022229588710006</v>
      </c>
      <c r="AC6" s="1">
        <v>9.704262489685032</v>
      </c>
    </row>
    <row r="7" spans="1:29" x14ac:dyDescent="0.45">
      <c r="A7" t="s">
        <v>36</v>
      </c>
      <c r="B7" t="s">
        <v>29</v>
      </c>
      <c r="C7" t="s">
        <v>30</v>
      </c>
      <c r="D7">
        <v>44164.987500000003</v>
      </c>
      <c r="E7">
        <v>3312</v>
      </c>
      <c r="F7" t="s">
        <v>31</v>
      </c>
      <c r="H7" t="s">
        <v>32</v>
      </c>
      <c r="I7" s="1">
        <v>9.8847475132449922</v>
      </c>
      <c r="J7" s="1">
        <v>9.6093759096296925</v>
      </c>
      <c r="K7" s="2">
        <v>0.52570688521260811</v>
      </c>
      <c r="L7" s="1">
        <v>0.74039646237420698</v>
      </c>
      <c r="M7" s="1">
        <v>9.6371762201623152</v>
      </c>
      <c r="N7" s="1">
        <v>9.5688586231422565</v>
      </c>
      <c r="O7" s="1">
        <v>9.5650514266828832</v>
      </c>
      <c r="P7" s="1">
        <v>9.6319643607543561</v>
      </c>
      <c r="Q7" s="1">
        <v>9.602973369693137</v>
      </c>
      <c r="R7" s="1">
        <v>9.5074630905882156</v>
      </c>
      <c r="S7" s="1">
        <v>10.103594194398076</v>
      </c>
      <c r="T7" s="1">
        <v>10.09218414802668</v>
      </c>
      <c r="U7" s="1">
        <v>10.318998815476283</v>
      </c>
      <c r="V7" s="1">
        <v>9.8475096353177261</v>
      </c>
      <c r="W7" s="1">
        <v>10.079577584609092</v>
      </c>
      <c r="X7" s="1">
        <v>9.8594133902617589</v>
      </c>
      <c r="Y7" s="1">
        <v>9.9596203692417884</v>
      </c>
      <c r="Z7" s="1">
        <v>9.97999983567715</v>
      </c>
      <c r="AA7" s="1">
        <v>9.8537840399046814</v>
      </c>
      <c r="AB7" s="1">
        <v>10.015536660974657</v>
      </c>
      <c r="AC7" s="1">
        <v>9.6948710093554578</v>
      </c>
    </row>
    <row r="8" spans="1:29" x14ac:dyDescent="0.45">
      <c r="A8" t="s">
        <v>37</v>
      </c>
      <c r="B8" t="s">
        <v>29</v>
      </c>
      <c r="C8" t="s">
        <v>30</v>
      </c>
      <c r="D8">
        <v>44165.039583333331</v>
      </c>
      <c r="E8">
        <v>3312</v>
      </c>
      <c r="F8" t="s">
        <v>31</v>
      </c>
      <c r="H8" t="s">
        <v>32</v>
      </c>
      <c r="I8" s="1">
        <v>8.9246613237627166</v>
      </c>
      <c r="J8" s="1">
        <v>10.007306122209048</v>
      </c>
      <c r="K8" s="2">
        <v>0.63275049328810806</v>
      </c>
      <c r="L8" s="2">
        <v>0.66041485066906924</v>
      </c>
      <c r="M8" s="1">
        <v>10.130750317339782</v>
      </c>
      <c r="N8" s="1">
        <v>10.043101182522406</v>
      </c>
      <c r="O8" s="1">
        <v>10.176230398843591</v>
      </c>
      <c r="P8" s="1">
        <v>10.366891979895021</v>
      </c>
      <c r="Q8" s="1">
        <v>10.329093343972232</v>
      </c>
      <c r="R8" s="1">
        <v>10.318007376651378</v>
      </c>
      <c r="S8" s="1">
        <v>9.964527693690469</v>
      </c>
      <c r="T8" s="1">
        <v>9.9453651864302177</v>
      </c>
      <c r="U8" s="1">
        <v>10.11204760204815</v>
      </c>
      <c r="V8" s="1">
        <v>9.7822352595303013</v>
      </c>
      <c r="W8" s="1">
        <v>10.074582826054488</v>
      </c>
      <c r="X8" s="1">
        <v>9.8309121684870409</v>
      </c>
      <c r="Y8" s="1">
        <v>9.9686844212797112</v>
      </c>
      <c r="Z8" s="1">
        <v>9.9589923941309859</v>
      </c>
      <c r="AA8" s="1">
        <v>9.8166946863982378</v>
      </c>
      <c r="AB8" s="1">
        <v>9.9484507016674204</v>
      </c>
      <c r="AC8" s="1">
        <v>9.7114405657619791</v>
      </c>
    </row>
    <row r="9" spans="1:29" s="4" customFormat="1" x14ac:dyDescent="0.45">
      <c r="H9" s="4" t="s">
        <v>39</v>
      </c>
      <c r="I9" s="5">
        <f>AVERAGE(I3:I8)</f>
        <v>9.9272224296891949</v>
      </c>
      <c r="J9" s="5">
        <f t="shared" ref="J9:AC9" si="0">AVERAGE(J3:J8)</f>
        <v>9.7607944881341329</v>
      </c>
      <c r="K9" s="5">
        <f t="shared" si="0"/>
        <v>0.510350143986115</v>
      </c>
      <c r="L9" s="5">
        <f t="shared" si="0"/>
        <v>0.54843327354727911</v>
      </c>
      <c r="M9" s="5">
        <f t="shared" si="0"/>
        <v>9.7429065367630141</v>
      </c>
      <c r="N9" s="5">
        <f t="shared" si="0"/>
        <v>9.6869336071911629</v>
      </c>
      <c r="O9" s="5">
        <f t="shared" si="0"/>
        <v>9.7025097781941607</v>
      </c>
      <c r="P9" s="5">
        <f t="shared" si="0"/>
        <v>9.7949560516067482</v>
      </c>
      <c r="Q9" s="5">
        <f t="shared" si="0"/>
        <v>9.7519498578375643</v>
      </c>
      <c r="R9" s="5">
        <f t="shared" si="0"/>
        <v>9.723008710623148</v>
      </c>
      <c r="S9" s="5">
        <f t="shared" si="0"/>
        <v>10.080760521279679</v>
      </c>
      <c r="T9" s="5">
        <f t="shared" si="0"/>
        <v>10.0435086518104</v>
      </c>
      <c r="U9" s="5">
        <f t="shared" si="0"/>
        <v>10.27964167415197</v>
      </c>
      <c r="V9" s="5">
        <f t="shared" si="0"/>
        <v>9.8618900219979064</v>
      </c>
      <c r="W9" s="5">
        <f t="shared" si="0"/>
        <v>10.136147562954545</v>
      </c>
      <c r="X9" s="5">
        <f t="shared" si="0"/>
        <v>9.8975149248682222</v>
      </c>
      <c r="Y9" s="5">
        <f t="shared" si="0"/>
        <v>10.030179929699864</v>
      </c>
      <c r="Z9" s="5">
        <f t="shared" si="0"/>
        <v>10.011679723450255</v>
      </c>
      <c r="AA9" s="5">
        <f t="shared" si="0"/>
        <v>9.9019718932787697</v>
      </c>
      <c r="AB9" s="5">
        <f t="shared" si="0"/>
        <v>10.046538630918608</v>
      </c>
      <c r="AC9" s="5">
        <f t="shared" si="0"/>
        <v>9.7546530093035955</v>
      </c>
    </row>
    <row r="10" spans="1:29" s="4" customFormat="1" x14ac:dyDescent="0.45">
      <c r="H10" s="4" t="s">
        <v>40</v>
      </c>
      <c r="I10" s="5">
        <f>STDEV(I3:I8)</f>
        <v>0.6134013092587085</v>
      </c>
      <c r="J10" s="5">
        <f t="shared" ref="J10:AC10" si="1">STDEV(J3:J8)</f>
        <v>0.14819454220844092</v>
      </c>
      <c r="K10" s="5">
        <f t="shared" si="1"/>
        <v>9.3113177622015889E-2</v>
      </c>
      <c r="L10" s="5">
        <f t="shared" si="1"/>
        <v>0.13989222405566476</v>
      </c>
      <c r="M10" s="5">
        <f t="shared" si="1"/>
        <v>0.2097752620115006</v>
      </c>
      <c r="N10" s="5">
        <f t="shared" si="1"/>
        <v>0.18188695391161078</v>
      </c>
      <c r="O10" s="5">
        <f t="shared" si="1"/>
        <v>0.23754111935258726</v>
      </c>
      <c r="P10" s="5">
        <f t="shared" si="1"/>
        <v>0.29389568223562462</v>
      </c>
      <c r="Q10" s="5">
        <f t="shared" si="1"/>
        <v>0.30451458045417751</v>
      </c>
      <c r="R10" s="5">
        <f t="shared" si="1"/>
        <v>0.30997092016078992</v>
      </c>
      <c r="S10" s="5">
        <f t="shared" si="1"/>
        <v>0.22800080441516932</v>
      </c>
      <c r="T10" s="5">
        <f t="shared" si="1"/>
        <v>0.18259417039375286</v>
      </c>
      <c r="U10" s="5">
        <f t="shared" si="1"/>
        <v>0.23169584549644753</v>
      </c>
      <c r="V10" s="5">
        <f t="shared" si="1"/>
        <v>0.12631875554364036</v>
      </c>
      <c r="W10" s="5">
        <f t="shared" si="1"/>
        <v>0.11686618870139769</v>
      </c>
      <c r="X10" s="5">
        <f t="shared" si="1"/>
        <v>9.2118197915114094E-2</v>
      </c>
      <c r="Y10" s="5">
        <f t="shared" si="1"/>
        <v>7.5260201714565086E-2</v>
      </c>
      <c r="Z10" s="5">
        <f t="shared" si="1"/>
        <v>8.7647122607320424E-2</v>
      </c>
      <c r="AA10" s="5">
        <f t="shared" si="1"/>
        <v>8.9859044607285915E-2</v>
      </c>
      <c r="AB10" s="5">
        <f t="shared" si="1"/>
        <v>8.3387628291157811E-2</v>
      </c>
      <c r="AC10" s="5">
        <f t="shared" si="1"/>
        <v>7.3199350599236893E-2</v>
      </c>
    </row>
    <row r="11" spans="1:29" s="4" customFormat="1" x14ac:dyDescent="0.45">
      <c r="H11" s="4" t="s">
        <v>41</v>
      </c>
      <c r="I11" s="6">
        <f>COUNT(I3:I8)</f>
        <v>6</v>
      </c>
      <c r="J11" s="6">
        <f t="shared" ref="J11:AC11" si="2">COUNT(J3:J8)</f>
        <v>6</v>
      </c>
      <c r="K11" s="6">
        <f t="shared" si="2"/>
        <v>6</v>
      </c>
      <c r="L11" s="6">
        <f t="shared" si="2"/>
        <v>6</v>
      </c>
      <c r="M11" s="6">
        <f t="shared" si="2"/>
        <v>6</v>
      </c>
      <c r="N11" s="6">
        <f t="shared" si="2"/>
        <v>6</v>
      </c>
      <c r="O11" s="6">
        <f t="shared" si="2"/>
        <v>6</v>
      </c>
      <c r="P11" s="6">
        <f t="shared" si="2"/>
        <v>6</v>
      </c>
      <c r="Q11" s="6">
        <f t="shared" si="2"/>
        <v>6</v>
      </c>
      <c r="R11" s="6">
        <f t="shared" si="2"/>
        <v>6</v>
      </c>
      <c r="S11" s="6">
        <f t="shared" si="2"/>
        <v>6</v>
      </c>
      <c r="T11" s="6">
        <f t="shared" si="2"/>
        <v>6</v>
      </c>
      <c r="U11" s="6">
        <f t="shared" si="2"/>
        <v>6</v>
      </c>
      <c r="V11" s="6">
        <f t="shared" si="2"/>
        <v>6</v>
      </c>
      <c r="W11" s="6">
        <f t="shared" si="2"/>
        <v>6</v>
      </c>
      <c r="X11" s="6">
        <f t="shared" si="2"/>
        <v>6</v>
      </c>
      <c r="Y11" s="6">
        <f t="shared" si="2"/>
        <v>6</v>
      </c>
      <c r="Z11" s="6">
        <f t="shared" si="2"/>
        <v>6</v>
      </c>
      <c r="AA11" s="6">
        <f t="shared" si="2"/>
        <v>6</v>
      </c>
      <c r="AB11" s="6">
        <f t="shared" si="2"/>
        <v>6</v>
      </c>
      <c r="AC11" s="6">
        <f t="shared" si="2"/>
        <v>6</v>
      </c>
    </row>
    <row r="12" spans="1:29" s="4" customFormat="1" x14ac:dyDescent="0.45">
      <c r="A12" s="1"/>
      <c r="H12" s="4" t="s">
        <v>42</v>
      </c>
      <c r="I12" s="5">
        <f>'[1]SQ results &amp; CC cal std calcs'!$C$188</f>
        <v>9.7957371369934982</v>
      </c>
      <c r="J12" s="5">
        <f>'[1]SQ results &amp; CC cal std calcs'!$C$188</f>
        <v>9.7957371369934982</v>
      </c>
      <c r="K12" s="5" t="s">
        <v>43</v>
      </c>
      <c r="L12" s="5" t="s">
        <v>43</v>
      </c>
      <c r="M12" s="5">
        <f>'[1]SQ results &amp; CC cal std calcs'!$C$188</f>
        <v>9.7957371369934982</v>
      </c>
      <c r="N12" s="5">
        <f>'[1]SQ results &amp; CC cal std calcs'!$C$188</f>
        <v>9.7957371369934982</v>
      </c>
      <c r="O12" s="5">
        <f>'[1]SQ results &amp; CC cal std calcs'!$C$188</f>
        <v>9.7957371369934982</v>
      </c>
      <c r="P12" s="5">
        <f>'[1]SQ results &amp; CC cal std calcs'!$C$188</f>
        <v>9.7957371369934982</v>
      </c>
      <c r="Q12" s="5">
        <f>'[1]SQ results &amp; CC cal std calcs'!$C$188</f>
        <v>9.7957371369934982</v>
      </c>
      <c r="R12" s="5">
        <f>'[1]SQ results &amp; CC cal std calcs'!$C$188</f>
        <v>9.7957371369934982</v>
      </c>
      <c r="S12" s="5">
        <f>'[1]SQ results &amp; CC cal std calcs'!$C$188</f>
        <v>9.7957371369934982</v>
      </c>
      <c r="T12" s="5">
        <f>'[1]SQ results &amp; CC cal std calcs'!$C$188</f>
        <v>9.7957371369934982</v>
      </c>
      <c r="U12" s="5">
        <f>'[1]SQ results &amp; CC cal std calcs'!$C$188</f>
        <v>9.7957371369934982</v>
      </c>
      <c r="V12" s="5">
        <f>'[1]SQ results &amp; CC cal std calcs'!$C$188</f>
        <v>9.7957371369934982</v>
      </c>
      <c r="W12" s="5">
        <f>'[1]SQ results &amp; CC cal std calcs'!$C$188</f>
        <v>9.7957371369934982</v>
      </c>
      <c r="X12" s="5">
        <f>'[1]SQ results &amp; CC cal std calcs'!$C$188</f>
        <v>9.7957371369934982</v>
      </c>
      <c r="Y12" s="5">
        <f>'[1]SQ results &amp; CC cal std calcs'!$C$188</f>
        <v>9.7957371369934982</v>
      </c>
      <c r="Z12" s="5">
        <f>'[1]SQ results &amp; CC cal std calcs'!$C$188</f>
        <v>9.7957371369934982</v>
      </c>
      <c r="AA12" s="5">
        <f>'[1]SQ results &amp; CC cal std calcs'!$C$188</f>
        <v>9.7957371369934982</v>
      </c>
      <c r="AB12" s="5">
        <f>'[1]SQ results &amp; CC cal std calcs'!$C$188</f>
        <v>9.7957371369934982</v>
      </c>
      <c r="AC12" s="5">
        <f>'[1]SQ results &amp; CC cal std calcs'!$C$188</f>
        <v>9.7957371369934982</v>
      </c>
    </row>
    <row r="13" spans="1:29" s="4" customFormat="1" x14ac:dyDescent="0.45">
      <c r="H13" s="4" t="s">
        <v>44</v>
      </c>
      <c r="I13" s="7">
        <f>I9/I12</f>
        <v>1.0134227052907681</v>
      </c>
      <c r="J13" s="7">
        <f t="shared" ref="J13:AC13" si="3">J9/J12</f>
        <v>0.99643287193493535</v>
      </c>
      <c r="K13" s="7" t="s">
        <v>43</v>
      </c>
      <c r="L13" s="7" t="s">
        <v>43</v>
      </c>
      <c r="M13" s="7">
        <f t="shared" si="3"/>
        <v>0.9946067764486074</v>
      </c>
      <c r="N13" s="7">
        <f t="shared" si="3"/>
        <v>0.98889276750889532</v>
      </c>
      <c r="O13" s="7">
        <f t="shared" si="3"/>
        <v>0.99048286438319533</v>
      </c>
      <c r="P13" s="7">
        <f t="shared" si="3"/>
        <v>0.9999202627249153</v>
      </c>
      <c r="Q13" s="7">
        <f t="shared" si="3"/>
        <v>0.99552996588785836</v>
      </c>
      <c r="R13" s="7">
        <f t="shared" si="3"/>
        <v>0.99257550245037796</v>
      </c>
      <c r="S13" s="7">
        <f t="shared" si="3"/>
        <v>1.0290966754517934</v>
      </c>
      <c r="T13" s="7">
        <f t="shared" si="3"/>
        <v>1.0252938100881859</v>
      </c>
      <c r="U13" s="7">
        <f t="shared" si="3"/>
        <v>1.0493995020886189</v>
      </c>
      <c r="V13" s="7">
        <f t="shared" si="3"/>
        <v>1.0067532319497001</v>
      </c>
      <c r="W13" s="7">
        <f t="shared" si="3"/>
        <v>1.0347508738954918</v>
      </c>
      <c r="X13" s="7">
        <f t="shared" si="3"/>
        <v>1.0103900080669133</v>
      </c>
      <c r="Y13" s="7">
        <f t="shared" si="3"/>
        <v>1.0239331445329414</v>
      </c>
      <c r="Z13" s="7">
        <f t="shared" si="3"/>
        <v>1.0220445468714399</v>
      </c>
      <c r="AA13" s="7">
        <f t="shared" si="3"/>
        <v>1.0108449986764219</v>
      </c>
      <c r="AB13" s="7">
        <f t="shared" si="3"/>
        <v>1.0256031261780147</v>
      </c>
      <c r="AC13" s="7">
        <f t="shared" si="3"/>
        <v>0.99580591770528948</v>
      </c>
    </row>
    <row r="14" spans="1:29" s="4" customFormat="1" x14ac:dyDescent="0.45">
      <c r="H14" s="4" t="s">
        <v>45</v>
      </c>
      <c r="I14" s="5" t="s">
        <v>46</v>
      </c>
      <c r="J14" s="5" t="s">
        <v>46</v>
      </c>
      <c r="K14" s="5" t="s">
        <v>43</v>
      </c>
      <c r="L14" s="5" t="s">
        <v>43</v>
      </c>
      <c r="M14" s="5" t="s">
        <v>46</v>
      </c>
      <c r="N14" s="5" t="s">
        <v>46</v>
      </c>
      <c r="O14" s="5" t="s">
        <v>46</v>
      </c>
      <c r="P14" s="5" t="s">
        <v>46</v>
      </c>
      <c r="Q14" s="5" t="s">
        <v>46</v>
      </c>
      <c r="R14" s="5" t="s">
        <v>46</v>
      </c>
      <c r="S14" s="5" t="s">
        <v>46</v>
      </c>
      <c r="T14" s="5" t="s">
        <v>46</v>
      </c>
      <c r="U14" s="5" t="s">
        <v>46</v>
      </c>
      <c r="V14" s="5" t="s">
        <v>46</v>
      </c>
      <c r="W14" s="5" t="s">
        <v>46</v>
      </c>
      <c r="X14" s="5" t="s">
        <v>46</v>
      </c>
      <c r="Y14" s="5" t="s">
        <v>46</v>
      </c>
      <c r="Z14" s="5" t="s">
        <v>46</v>
      </c>
      <c r="AA14" s="5" t="s">
        <v>46</v>
      </c>
      <c r="AB14" s="5" t="s">
        <v>46</v>
      </c>
      <c r="AC14" s="5" t="s">
        <v>46</v>
      </c>
    </row>
    <row r="15" spans="1:29" ht="14.65" thickBot="1" x14ac:dyDescent="0.5"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65" thickBot="1" x14ac:dyDescent="0.5">
      <c r="H16" s="8" t="s">
        <v>47</v>
      </c>
      <c r="I16" s="9">
        <f>AVERAGE(I13:AC13)</f>
        <v>1.010830502743914</v>
      </c>
      <c r="J16" s="9" t="s">
        <v>48</v>
      </c>
      <c r="K16" s="10">
        <f>_xlfn.STDEV.P(I13:AC13)</f>
        <v>1.6889282084583155E-2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Meszaros</dc:creator>
  <cp:lastModifiedBy>Nick Meszaros</cp:lastModifiedBy>
  <dcterms:created xsi:type="dcterms:W3CDTF">2020-12-04T17:53:48Z</dcterms:created>
  <dcterms:modified xsi:type="dcterms:W3CDTF">2020-12-04T17:55:42Z</dcterms:modified>
</cp:coreProperties>
</file>