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a Gerardo\Desktop\"/>
    </mc:Choice>
  </mc:AlternateContent>
  <xr:revisionPtr revIDLastSave="0" documentId="13_ncr:1_{823094BD-3919-4F59-8AD0-BBE066E1262D}" xr6:coauthVersionLast="45" xr6:coauthVersionMax="45" xr10:uidLastSave="{00000000-0000-0000-0000-000000000000}"/>
  <bookViews>
    <workbookView xWindow="-120" yWindow="-120" windowWidth="29040" windowHeight="15840" tabRatio="681" activeTab="3" xr2:uid="{00000000-000D-0000-FFFF-FFFF00000000}"/>
  </bookViews>
  <sheets>
    <sheet name="maj dil " sheetId="3" r:id="rId1"/>
    <sheet name="trace dil" sheetId="5" r:id="rId2"/>
    <sheet name="Culled Data" sheetId="10" r:id="rId3"/>
    <sheet name="Major-Minor results" sheetId="12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2" l="1"/>
  <c r="R3" i="12"/>
  <c r="S3" i="12"/>
  <c r="T3" i="12"/>
  <c r="Q4" i="12"/>
  <c r="R4" i="12"/>
  <c r="S4" i="12"/>
  <c r="T4" i="12"/>
  <c r="Q5" i="12"/>
  <c r="R5" i="12"/>
  <c r="S5" i="12"/>
  <c r="T5" i="12"/>
  <c r="Q6" i="12"/>
  <c r="R6" i="12"/>
  <c r="S6" i="12"/>
  <c r="T6" i="12"/>
  <c r="Q7" i="12"/>
  <c r="R7" i="12"/>
  <c r="S7" i="12"/>
  <c r="T7" i="12"/>
  <c r="Q8" i="12"/>
  <c r="R8" i="12"/>
  <c r="S8" i="12"/>
  <c r="T8" i="12"/>
  <c r="Q9" i="12"/>
  <c r="R9" i="12"/>
  <c r="S9" i="12"/>
  <c r="T9" i="12"/>
  <c r="Q10" i="12"/>
  <c r="R10" i="12"/>
  <c r="S10" i="12"/>
  <c r="T10" i="12"/>
  <c r="Q11" i="12"/>
  <c r="R11" i="12"/>
  <c r="S11" i="12"/>
  <c r="T11" i="12"/>
  <c r="Q12" i="12"/>
  <c r="R12" i="12"/>
  <c r="S12" i="12"/>
  <c r="T12" i="12"/>
  <c r="Q13" i="12"/>
  <c r="R13" i="12"/>
  <c r="S13" i="12"/>
  <c r="T13" i="12"/>
  <c r="Q14" i="12"/>
  <c r="R14" i="12"/>
  <c r="S14" i="12"/>
  <c r="T14" i="12"/>
  <c r="Q15" i="12"/>
  <c r="R15" i="12"/>
  <c r="S15" i="12"/>
  <c r="T15" i="12"/>
  <c r="Q16" i="12"/>
  <c r="R16" i="12"/>
  <c r="S16" i="12"/>
  <c r="T16" i="12"/>
  <c r="Q17" i="12"/>
  <c r="R17" i="12"/>
  <c r="S17" i="12"/>
  <c r="T17" i="12"/>
  <c r="Q18" i="12"/>
  <c r="R18" i="12"/>
  <c r="S18" i="12"/>
  <c r="T18" i="12"/>
  <c r="Q19" i="12"/>
  <c r="R19" i="12"/>
  <c r="S19" i="12"/>
  <c r="T19" i="12"/>
  <c r="Q20" i="12"/>
  <c r="R20" i="12"/>
  <c r="S20" i="12"/>
  <c r="T20" i="12"/>
  <c r="Q21" i="12"/>
  <c r="R21" i="12"/>
  <c r="S21" i="12"/>
  <c r="T21" i="12"/>
  <c r="Q22" i="12"/>
  <c r="R22" i="12"/>
  <c r="S22" i="12"/>
  <c r="T22" i="12"/>
  <c r="Q23" i="12"/>
  <c r="R23" i="12"/>
  <c r="S23" i="12"/>
  <c r="T23" i="12"/>
  <c r="Q24" i="12"/>
  <c r="R24" i="12"/>
  <c r="S24" i="12"/>
  <c r="T24" i="12"/>
  <c r="Q25" i="12"/>
  <c r="R25" i="12"/>
  <c r="S25" i="12"/>
  <c r="T25" i="12"/>
  <c r="Q26" i="12"/>
  <c r="R26" i="12"/>
  <c r="S26" i="12"/>
  <c r="T26" i="12"/>
  <c r="Q27" i="12"/>
  <c r="R27" i="12"/>
  <c r="S27" i="12"/>
  <c r="T27" i="12"/>
  <c r="Q28" i="12"/>
  <c r="R28" i="12"/>
  <c r="S28" i="12"/>
  <c r="T28" i="12"/>
  <c r="Q29" i="12"/>
  <c r="R29" i="12"/>
  <c r="S29" i="12"/>
  <c r="T29" i="12"/>
  <c r="Q30" i="12"/>
  <c r="R30" i="12"/>
  <c r="S30" i="12"/>
  <c r="T30" i="12"/>
  <c r="Q31" i="12"/>
  <c r="R31" i="12"/>
  <c r="S31" i="12"/>
  <c r="T31" i="12"/>
  <c r="Q32" i="12"/>
  <c r="R32" i="12"/>
  <c r="S32" i="12"/>
  <c r="T32" i="12"/>
  <c r="Q33" i="12"/>
  <c r="R33" i="12"/>
  <c r="S33" i="12"/>
  <c r="T33" i="12"/>
  <c r="Q34" i="12"/>
  <c r="R34" i="12"/>
  <c r="S34" i="12"/>
  <c r="T34" i="12"/>
  <c r="Q35" i="12"/>
  <c r="R35" i="12"/>
  <c r="S35" i="12"/>
  <c r="T35" i="12"/>
  <c r="Q36" i="12"/>
  <c r="R36" i="12"/>
  <c r="S36" i="12"/>
  <c r="T36" i="12"/>
  <c r="Q37" i="12"/>
  <c r="R37" i="12"/>
  <c r="S37" i="12"/>
  <c r="T37" i="12"/>
  <c r="Q38" i="12"/>
  <c r="R38" i="12"/>
  <c r="S38" i="12"/>
  <c r="T38" i="12"/>
  <c r="Q39" i="12"/>
  <c r="R39" i="12"/>
  <c r="S39" i="12"/>
  <c r="T39" i="12"/>
  <c r="Q40" i="12"/>
  <c r="R40" i="12"/>
  <c r="S40" i="12"/>
  <c r="T40" i="12"/>
  <c r="C45" i="12" l="1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C89" i="12"/>
  <c r="C46" i="12"/>
  <c r="D46" i="12"/>
  <c r="E46" i="12"/>
  <c r="F46" i="12"/>
  <c r="G46" i="12"/>
  <c r="H46" i="12"/>
  <c r="I46" i="12"/>
  <c r="J46" i="12"/>
  <c r="K46" i="12"/>
  <c r="L46" i="12"/>
  <c r="N46" i="12"/>
  <c r="O46" i="12"/>
  <c r="P46" i="12"/>
  <c r="C47" i="12"/>
  <c r="D47" i="12"/>
  <c r="E47" i="12"/>
  <c r="F47" i="12"/>
  <c r="G47" i="12"/>
  <c r="H47" i="12"/>
  <c r="I47" i="12"/>
  <c r="J47" i="12"/>
  <c r="L47" i="12"/>
  <c r="M47" i="12"/>
  <c r="N47" i="12"/>
  <c r="O47" i="12"/>
  <c r="P47" i="12"/>
  <c r="C48" i="12"/>
  <c r="D48" i="12"/>
  <c r="E48" i="12"/>
  <c r="F48" i="12"/>
  <c r="G48" i="12"/>
  <c r="H48" i="12"/>
  <c r="I48" i="12"/>
  <c r="J48" i="12"/>
  <c r="L48" i="12"/>
  <c r="N48" i="12"/>
  <c r="O48" i="12"/>
  <c r="P48" i="12"/>
  <c r="C49" i="12"/>
  <c r="D49" i="12"/>
  <c r="E49" i="12"/>
  <c r="F49" i="12"/>
  <c r="G49" i="12"/>
  <c r="H49" i="12"/>
  <c r="I49" i="12"/>
  <c r="L49" i="12"/>
  <c r="M49" i="12"/>
  <c r="N49" i="12"/>
  <c r="O49" i="12"/>
  <c r="P49" i="12"/>
  <c r="C50" i="12"/>
  <c r="D50" i="12"/>
  <c r="E50" i="12"/>
  <c r="F50" i="12"/>
  <c r="G50" i="12"/>
  <c r="H50" i="12"/>
  <c r="I50" i="12"/>
  <c r="J50" i="12"/>
  <c r="K50" i="12"/>
  <c r="L50" i="12"/>
  <c r="N50" i="12"/>
  <c r="O50" i="12"/>
  <c r="P50" i="12"/>
  <c r="C51" i="12"/>
  <c r="D51" i="12"/>
  <c r="E51" i="12"/>
  <c r="F51" i="12"/>
  <c r="G51" i="12"/>
  <c r="H51" i="12"/>
  <c r="I51" i="12"/>
  <c r="J51" i="12"/>
  <c r="L51" i="12"/>
  <c r="M51" i="12"/>
  <c r="N51" i="12"/>
  <c r="O51" i="12"/>
  <c r="P51" i="12"/>
  <c r="C52" i="12"/>
  <c r="D52" i="12"/>
  <c r="E52" i="12"/>
  <c r="F52" i="12"/>
  <c r="G52" i="12"/>
  <c r="H52" i="12"/>
  <c r="I52" i="12"/>
  <c r="J52" i="12"/>
  <c r="L52" i="12"/>
  <c r="N52" i="12"/>
  <c r="O52" i="12"/>
  <c r="P52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C54" i="12"/>
  <c r="D54" i="12"/>
  <c r="E54" i="12"/>
  <c r="F54" i="12"/>
  <c r="G54" i="12"/>
  <c r="H54" i="12"/>
  <c r="I54" i="12"/>
  <c r="J54" i="12"/>
  <c r="K54" i="12"/>
  <c r="L54" i="12"/>
  <c r="N54" i="12"/>
  <c r="O54" i="12"/>
  <c r="P54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C56" i="12"/>
  <c r="D56" i="12"/>
  <c r="E56" i="12"/>
  <c r="F56" i="12"/>
  <c r="G56" i="12"/>
  <c r="H56" i="12"/>
  <c r="I56" i="12"/>
  <c r="J56" i="12"/>
  <c r="K56" i="12"/>
  <c r="L56" i="12"/>
  <c r="N56" i="12"/>
  <c r="P56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C58" i="12"/>
  <c r="D58" i="12"/>
  <c r="E58" i="12"/>
  <c r="F58" i="12"/>
  <c r="G58" i="12"/>
  <c r="H58" i="12"/>
  <c r="I58" i="12"/>
  <c r="J58" i="12"/>
  <c r="K58" i="12"/>
  <c r="L58" i="12"/>
  <c r="N58" i="12"/>
  <c r="O58" i="12"/>
  <c r="P58" i="12"/>
  <c r="C59" i="12"/>
  <c r="D59" i="12"/>
  <c r="E59" i="12"/>
  <c r="F59" i="12"/>
  <c r="G59" i="12"/>
  <c r="H59" i="12"/>
  <c r="I59" i="12"/>
  <c r="J59" i="12"/>
  <c r="K59" i="12"/>
  <c r="L59" i="12"/>
  <c r="N59" i="12"/>
  <c r="O59" i="12"/>
  <c r="P59" i="12"/>
  <c r="C60" i="12"/>
  <c r="D60" i="12"/>
  <c r="E60" i="12"/>
  <c r="F60" i="12"/>
  <c r="G60" i="12"/>
  <c r="H60" i="12"/>
  <c r="I60" i="12"/>
  <c r="J60" i="12"/>
  <c r="K60" i="12"/>
  <c r="L60" i="12"/>
  <c r="N60" i="12"/>
  <c r="C61" i="12"/>
  <c r="D61" i="12"/>
  <c r="E61" i="12"/>
  <c r="F61" i="12"/>
  <c r="G61" i="12"/>
  <c r="H61" i="12"/>
  <c r="I61" i="12"/>
  <c r="J61" i="12"/>
  <c r="K61" i="12"/>
  <c r="L61" i="12"/>
  <c r="N61" i="12"/>
  <c r="O61" i="12"/>
  <c r="P61" i="12"/>
  <c r="D62" i="12"/>
  <c r="E62" i="12"/>
  <c r="F62" i="12"/>
  <c r="G62" i="12"/>
  <c r="H62" i="12"/>
  <c r="J62" i="12"/>
  <c r="L62" i="12"/>
  <c r="N62" i="12"/>
  <c r="O62" i="12"/>
  <c r="P62" i="12"/>
  <c r="C63" i="12"/>
  <c r="D63" i="12"/>
  <c r="E63" i="12"/>
  <c r="F63" i="12"/>
  <c r="G63" i="12"/>
  <c r="H63" i="12"/>
  <c r="I63" i="12"/>
  <c r="J63" i="12"/>
  <c r="L63" i="12"/>
  <c r="M63" i="12"/>
  <c r="N63" i="12"/>
  <c r="O63" i="12"/>
  <c r="P63" i="12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C66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C67" i="12"/>
  <c r="D67" i="12"/>
  <c r="E67" i="12"/>
  <c r="F67" i="12"/>
  <c r="G67" i="12"/>
  <c r="H67" i="12"/>
  <c r="I67" i="12"/>
  <c r="J67" i="12"/>
  <c r="K67" i="12"/>
  <c r="L67" i="12"/>
  <c r="N67" i="12"/>
  <c r="O67" i="12"/>
  <c r="P67" i="12"/>
  <c r="C68" i="12"/>
  <c r="D68" i="12"/>
  <c r="E68" i="12"/>
  <c r="F68" i="12"/>
  <c r="G68" i="12"/>
  <c r="H68" i="12"/>
  <c r="I68" i="12"/>
  <c r="J68" i="12"/>
  <c r="K68" i="12"/>
  <c r="L68" i="12"/>
  <c r="N68" i="12"/>
  <c r="O68" i="12"/>
  <c r="P68" i="12"/>
  <c r="C69" i="12"/>
  <c r="D69" i="12"/>
  <c r="Q69" i="12" s="1"/>
  <c r="R69" i="12" s="1"/>
  <c r="E69" i="12"/>
  <c r="G69" i="12"/>
  <c r="H69" i="12"/>
  <c r="I69" i="12"/>
  <c r="J69" i="12"/>
  <c r="K69" i="12"/>
  <c r="L69" i="12"/>
  <c r="N69" i="12"/>
  <c r="P69" i="12"/>
  <c r="C70" i="12"/>
  <c r="D70" i="12"/>
  <c r="E70" i="12"/>
  <c r="G70" i="12"/>
  <c r="H70" i="12"/>
  <c r="J70" i="12"/>
  <c r="L70" i="12"/>
  <c r="N70" i="12"/>
  <c r="P70" i="12"/>
  <c r="C71" i="12"/>
  <c r="D71" i="12"/>
  <c r="E71" i="12"/>
  <c r="F71" i="12"/>
  <c r="G71" i="12"/>
  <c r="H71" i="12"/>
  <c r="I71" i="12"/>
  <c r="J71" i="12"/>
  <c r="K71" i="12"/>
  <c r="L71" i="12"/>
  <c r="N71" i="12"/>
  <c r="P71" i="12"/>
  <c r="C72" i="12"/>
  <c r="D72" i="12"/>
  <c r="E72" i="12"/>
  <c r="F72" i="12"/>
  <c r="G72" i="12"/>
  <c r="H72" i="12"/>
  <c r="I72" i="12"/>
  <c r="J72" i="12"/>
  <c r="K72" i="12"/>
  <c r="L72" i="12"/>
  <c r="N72" i="12"/>
  <c r="P72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C74" i="12"/>
  <c r="D74" i="12"/>
  <c r="E74" i="12"/>
  <c r="F74" i="12"/>
  <c r="G74" i="12"/>
  <c r="H74" i="12"/>
  <c r="I74" i="12"/>
  <c r="J74" i="12"/>
  <c r="L74" i="12"/>
  <c r="N74" i="12"/>
  <c r="P74" i="12"/>
  <c r="C75" i="12"/>
  <c r="D75" i="12"/>
  <c r="E75" i="12"/>
  <c r="F75" i="12"/>
  <c r="G75" i="12"/>
  <c r="H75" i="12"/>
  <c r="I75" i="12"/>
  <c r="J75" i="12"/>
  <c r="K75" i="12"/>
  <c r="L75" i="12"/>
  <c r="N75" i="12"/>
  <c r="O75" i="12"/>
  <c r="P75" i="12"/>
  <c r="C76" i="12"/>
  <c r="D76" i="12"/>
  <c r="E76" i="12"/>
  <c r="F76" i="12"/>
  <c r="G76" i="12"/>
  <c r="H76" i="12"/>
  <c r="I76" i="12"/>
  <c r="J76" i="12"/>
  <c r="K76" i="12"/>
  <c r="L76" i="12"/>
  <c r="N76" i="12"/>
  <c r="O76" i="12"/>
  <c r="P76" i="1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C78" i="12"/>
  <c r="D78" i="12"/>
  <c r="E78" i="12"/>
  <c r="F78" i="12"/>
  <c r="G78" i="12"/>
  <c r="H78" i="12"/>
  <c r="I78" i="12"/>
  <c r="J78" i="12"/>
  <c r="K78" i="12"/>
  <c r="L78" i="12"/>
  <c r="N78" i="12"/>
  <c r="P78" i="12"/>
  <c r="C79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C80" i="12"/>
  <c r="D80" i="12"/>
  <c r="E80" i="12"/>
  <c r="F80" i="12"/>
  <c r="G80" i="12"/>
  <c r="H80" i="12"/>
  <c r="I80" i="12"/>
  <c r="J80" i="12"/>
  <c r="K80" i="12"/>
  <c r="L80" i="12"/>
  <c r="N80" i="12"/>
  <c r="O80" i="12"/>
  <c r="P80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P81" i="12"/>
  <c r="C82" i="12"/>
  <c r="D82" i="12"/>
  <c r="E82" i="12"/>
  <c r="F82" i="12"/>
  <c r="G82" i="12"/>
  <c r="H82" i="12"/>
  <c r="I82" i="12"/>
  <c r="J82" i="12"/>
  <c r="K82" i="12"/>
  <c r="L82" i="12"/>
  <c r="N82" i="12"/>
  <c r="P82" i="12"/>
  <c r="D45" i="12"/>
  <c r="E45" i="12"/>
  <c r="F45" i="12"/>
  <c r="G45" i="12"/>
  <c r="H45" i="12"/>
  <c r="I45" i="12"/>
  <c r="J45" i="12"/>
  <c r="L45" i="12"/>
  <c r="M45" i="12"/>
  <c r="N45" i="12"/>
  <c r="O45" i="12"/>
  <c r="P45" i="12"/>
  <c r="Q66" i="12" l="1"/>
  <c r="R66" i="12" s="1"/>
  <c r="Q70" i="12"/>
  <c r="R70" i="12" s="1"/>
  <c r="Q81" i="12"/>
  <c r="R81" i="12" s="1"/>
  <c r="Q71" i="12"/>
  <c r="R71" i="12" s="1"/>
  <c r="Q62" i="12"/>
  <c r="R62" i="12" s="1"/>
  <c r="Q52" i="12"/>
  <c r="R52" i="12" s="1"/>
  <c r="Q46" i="12"/>
  <c r="R46" i="12" s="1"/>
  <c r="Q68" i="12"/>
  <c r="R68" i="12" s="1"/>
  <c r="Q63" i="12"/>
  <c r="R63" i="12" s="1"/>
  <c r="Q58" i="12"/>
  <c r="R58" i="12" s="1"/>
  <c r="Q55" i="12"/>
  <c r="R55" i="12" s="1"/>
  <c r="Q51" i="12"/>
  <c r="R51" i="12" s="1"/>
  <c r="Q73" i="12"/>
  <c r="R73" i="12" s="1"/>
  <c r="Q72" i="12"/>
  <c r="R72" i="12" s="1"/>
  <c r="Q64" i="12"/>
  <c r="R64" i="12" s="1"/>
  <c r="Q53" i="12"/>
  <c r="R53" i="12" s="1"/>
  <c r="Q80" i="12"/>
  <c r="R80" i="12" s="1"/>
  <c r="Q77" i="12"/>
  <c r="R77" i="12" s="1"/>
  <c r="Q76" i="12"/>
  <c r="R76" i="12" s="1"/>
  <c r="Q74" i="12"/>
  <c r="R74" i="12" s="1"/>
  <c r="Q67" i="12"/>
  <c r="R67" i="12" s="1"/>
  <c r="Q65" i="12"/>
  <c r="R65" i="12" s="1"/>
  <c r="Q54" i="12"/>
  <c r="R54" i="12" s="1"/>
  <c r="Q50" i="12"/>
  <c r="R50" i="12" s="1"/>
  <c r="Q49" i="12"/>
  <c r="R49" i="12" s="1"/>
  <c r="Q48" i="12"/>
  <c r="R48" i="12" s="1"/>
  <c r="Q45" i="12"/>
  <c r="R45" i="12" s="1"/>
  <c r="Q61" i="12"/>
  <c r="R61" i="12" s="1"/>
  <c r="Q59" i="12"/>
  <c r="R59" i="12" s="1"/>
  <c r="Q82" i="12"/>
  <c r="R82" i="12" s="1"/>
  <c r="Q79" i="12"/>
  <c r="R79" i="12" s="1"/>
  <c r="Q78" i="12"/>
  <c r="R78" i="12" s="1"/>
  <c r="Q75" i="12"/>
  <c r="R75" i="12" s="1"/>
  <c r="Q60" i="12"/>
  <c r="R60" i="12" s="1"/>
  <c r="Q57" i="12"/>
  <c r="R57" i="12" s="1"/>
  <c r="Q56" i="12"/>
  <c r="R56" i="12" s="1"/>
  <c r="Q47" i="12"/>
  <c r="R47" i="12" s="1"/>
  <c r="W95" i="10" l="1"/>
  <c r="AB90" i="10"/>
  <c r="Q90" i="10"/>
  <c r="I43" i="10"/>
  <c r="B85" i="10" s="1"/>
  <c r="A44" i="10"/>
  <c r="B44" i="10"/>
  <c r="C44" i="10"/>
  <c r="D44" i="10"/>
  <c r="E44" i="10"/>
  <c r="F44" i="10"/>
  <c r="G44" i="10"/>
  <c r="H44" i="10"/>
  <c r="L44" i="10"/>
  <c r="T44" i="10"/>
  <c r="L86" i="10" s="1"/>
  <c r="X44" i="10"/>
  <c r="Y44" i="10"/>
  <c r="Q86" i="10" s="1"/>
  <c r="Z44" i="10"/>
  <c r="AA44" i="10"/>
  <c r="AB44" i="10"/>
  <c r="AC44" i="10"/>
  <c r="U86" i="10" s="1"/>
  <c r="AD44" i="10"/>
  <c r="AE44" i="10"/>
  <c r="W86" i="10" s="1"/>
  <c r="AF44" i="10"/>
  <c r="AG44" i="10"/>
  <c r="AH44" i="10"/>
  <c r="AI44" i="10"/>
  <c r="Z86" i="10" s="1"/>
  <c r="AJ44" i="10"/>
  <c r="AA86" i="10" s="1"/>
  <c r="AK44" i="10"/>
  <c r="AB86" i="10" s="1"/>
  <c r="AL44" i="10"/>
  <c r="AC86" i="10" s="1"/>
  <c r="AM44" i="10"/>
  <c r="AD86" i="10" s="1"/>
  <c r="A45" i="10"/>
  <c r="B45" i="10"/>
  <c r="C45" i="10"/>
  <c r="D45" i="10"/>
  <c r="E45" i="10"/>
  <c r="F45" i="10"/>
  <c r="G45" i="10"/>
  <c r="H45" i="10"/>
  <c r="N45" i="10"/>
  <c r="V45" i="10"/>
  <c r="N87" i="10" s="1"/>
  <c r="X45" i="10"/>
  <c r="Y45" i="10"/>
  <c r="Q87" i="10" s="1"/>
  <c r="Z45" i="10"/>
  <c r="AA45" i="10"/>
  <c r="AB45" i="10"/>
  <c r="AC45" i="10"/>
  <c r="U87" i="10" s="1"/>
  <c r="AD45" i="10"/>
  <c r="AE45" i="10"/>
  <c r="W87" i="10" s="1"/>
  <c r="AF45" i="10"/>
  <c r="AG45" i="10"/>
  <c r="AH45" i="10"/>
  <c r="AI45" i="10"/>
  <c r="Z87" i="10" s="1"/>
  <c r="AJ45" i="10"/>
  <c r="AA87" i="10" s="1"/>
  <c r="AK45" i="10"/>
  <c r="AB87" i="10" s="1"/>
  <c r="AL45" i="10"/>
  <c r="AC87" i="10" s="1"/>
  <c r="AM45" i="10"/>
  <c r="AD87" i="10" s="1"/>
  <c r="A46" i="10"/>
  <c r="B46" i="10"/>
  <c r="C46" i="10"/>
  <c r="D46" i="10"/>
  <c r="E46" i="10"/>
  <c r="F46" i="10"/>
  <c r="G46" i="10"/>
  <c r="H46" i="10"/>
  <c r="P46" i="10"/>
  <c r="X46" i="10"/>
  <c r="Y46" i="10"/>
  <c r="Q88" i="10" s="1"/>
  <c r="Z46" i="10"/>
  <c r="AA46" i="10"/>
  <c r="AB46" i="10"/>
  <c r="AC46" i="10"/>
  <c r="U88" i="10" s="1"/>
  <c r="AD46" i="10"/>
  <c r="AE46" i="10"/>
  <c r="W88" i="10" s="1"/>
  <c r="AF46" i="10"/>
  <c r="AG46" i="10"/>
  <c r="AH46" i="10"/>
  <c r="AI46" i="10"/>
  <c r="Z88" i="10" s="1"/>
  <c r="AJ46" i="10"/>
  <c r="AA88" i="10" s="1"/>
  <c r="AK46" i="10"/>
  <c r="AB88" i="10" s="1"/>
  <c r="AL46" i="10"/>
  <c r="AC88" i="10" s="1"/>
  <c r="AM46" i="10"/>
  <c r="AD88" i="10" s="1"/>
  <c r="A47" i="10"/>
  <c r="B47" i="10"/>
  <c r="C47" i="10"/>
  <c r="D47" i="10"/>
  <c r="E47" i="10"/>
  <c r="F47" i="10"/>
  <c r="G47" i="10"/>
  <c r="H47" i="10"/>
  <c r="J47" i="10"/>
  <c r="R47" i="10"/>
  <c r="X47" i="10"/>
  <c r="Y47" i="10"/>
  <c r="Q89" i="10" s="1"/>
  <c r="Z47" i="10"/>
  <c r="AA47" i="10"/>
  <c r="AB47" i="10"/>
  <c r="AC47" i="10"/>
  <c r="U89" i="10" s="1"/>
  <c r="AD47" i="10"/>
  <c r="AE47" i="10"/>
  <c r="W89" i="10" s="1"/>
  <c r="AF47" i="10"/>
  <c r="AG47" i="10"/>
  <c r="AH47" i="10"/>
  <c r="AI47" i="10"/>
  <c r="Z89" i="10" s="1"/>
  <c r="AJ47" i="10"/>
  <c r="AA89" i="10" s="1"/>
  <c r="AK47" i="10"/>
  <c r="AB89" i="10" s="1"/>
  <c r="AL47" i="10"/>
  <c r="AC89" i="10" s="1"/>
  <c r="AM47" i="10"/>
  <c r="AD89" i="10" s="1"/>
  <c r="A48" i="10"/>
  <c r="B48" i="10"/>
  <c r="C48" i="10"/>
  <c r="D48" i="10"/>
  <c r="E48" i="10"/>
  <c r="F48" i="10"/>
  <c r="G48" i="10"/>
  <c r="H48" i="10"/>
  <c r="L48" i="10"/>
  <c r="T48" i="10"/>
  <c r="L90" i="10" s="1"/>
  <c r="X48" i="10"/>
  <c r="Y48" i="10"/>
  <c r="Z48" i="10"/>
  <c r="AA48" i="10"/>
  <c r="AB48" i="10"/>
  <c r="AC48" i="10"/>
  <c r="U90" i="10" s="1"/>
  <c r="AD48" i="10"/>
  <c r="AE48" i="10"/>
  <c r="W90" i="10" s="1"/>
  <c r="AF48" i="10"/>
  <c r="AG48" i="10"/>
  <c r="AH48" i="10"/>
  <c r="AI48" i="10"/>
  <c r="Z90" i="10" s="1"/>
  <c r="AJ48" i="10"/>
  <c r="AA90" i="10" s="1"/>
  <c r="AK48" i="10"/>
  <c r="AL48" i="10"/>
  <c r="AC90" i="10" s="1"/>
  <c r="AM48" i="10"/>
  <c r="AD90" i="10" s="1"/>
  <c r="A49" i="10"/>
  <c r="B49" i="10"/>
  <c r="C49" i="10"/>
  <c r="D49" i="10"/>
  <c r="E49" i="10"/>
  <c r="F49" i="10"/>
  <c r="G49" i="10"/>
  <c r="H49" i="10"/>
  <c r="N49" i="10"/>
  <c r="V49" i="10"/>
  <c r="N91" i="10" s="1"/>
  <c r="X49" i="10"/>
  <c r="Y49" i="10"/>
  <c r="Q91" i="10" s="1"/>
  <c r="Z49" i="10"/>
  <c r="AA49" i="10"/>
  <c r="AB49" i="10"/>
  <c r="AC49" i="10"/>
  <c r="U91" i="10" s="1"/>
  <c r="AD49" i="10"/>
  <c r="AE49" i="10"/>
  <c r="W91" i="10" s="1"/>
  <c r="AF49" i="10"/>
  <c r="AG49" i="10"/>
  <c r="AH49" i="10"/>
  <c r="AI49" i="10"/>
  <c r="Z91" i="10" s="1"/>
  <c r="AJ49" i="10"/>
  <c r="AA91" i="10" s="1"/>
  <c r="AK49" i="10"/>
  <c r="AB91" i="10" s="1"/>
  <c r="AL49" i="10"/>
  <c r="AC91" i="10" s="1"/>
  <c r="AM49" i="10"/>
  <c r="AD91" i="10" s="1"/>
  <c r="A50" i="10"/>
  <c r="B50" i="10"/>
  <c r="C50" i="10"/>
  <c r="D50" i="10"/>
  <c r="E50" i="10"/>
  <c r="F50" i="10"/>
  <c r="G50" i="10"/>
  <c r="H50" i="10"/>
  <c r="P50" i="10"/>
  <c r="X50" i="10"/>
  <c r="Y50" i="10"/>
  <c r="Q92" i="10" s="1"/>
  <c r="Z50" i="10"/>
  <c r="AA50" i="10"/>
  <c r="AB50" i="10"/>
  <c r="AC50" i="10"/>
  <c r="U92" i="10" s="1"/>
  <c r="AD50" i="10"/>
  <c r="AE50" i="10"/>
  <c r="W92" i="10" s="1"/>
  <c r="AF50" i="10"/>
  <c r="AG50" i="10"/>
  <c r="AH50" i="10"/>
  <c r="AI50" i="10"/>
  <c r="Z92" i="10" s="1"/>
  <c r="AJ50" i="10"/>
  <c r="AA92" i="10" s="1"/>
  <c r="AK50" i="10"/>
  <c r="AB92" i="10" s="1"/>
  <c r="AL50" i="10"/>
  <c r="AC92" i="10" s="1"/>
  <c r="AM50" i="10"/>
  <c r="AD92" i="10" s="1"/>
  <c r="A51" i="10"/>
  <c r="B51" i="10"/>
  <c r="C51" i="10"/>
  <c r="D51" i="10"/>
  <c r="E51" i="10"/>
  <c r="F51" i="10"/>
  <c r="G51" i="10"/>
  <c r="H51" i="10"/>
  <c r="R51" i="10"/>
  <c r="X51" i="10"/>
  <c r="Y51" i="10"/>
  <c r="Q93" i="10" s="1"/>
  <c r="Z51" i="10"/>
  <c r="AA51" i="10"/>
  <c r="AB51" i="10"/>
  <c r="AC51" i="10"/>
  <c r="U93" i="10" s="1"/>
  <c r="AD51" i="10"/>
  <c r="AE51" i="10"/>
  <c r="W93" i="10" s="1"/>
  <c r="AF51" i="10"/>
  <c r="AG51" i="10"/>
  <c r="AH51" i="10"/>
  <c r="AI51" i="10"/>
  <c r="Z93" i="10" s="1"/>
  <c r="AJ51" i="10"/>
  <c r="AA93" i="10" s="1"/>
  <c r="AK51" i="10"/>
  <c r="AB93" i="10" s="1"/>
  <c r="AL51" i="10"/>
  <c r="AC93" i="10" s="1"/>
  <c r="AM51" i="10"/>
  <c r="AD93" i="10" s="1"/>
  <c r="A52" i="10"/>
  <c r="B52" i="10"/>
  <c r="C52" i="10"/>
  <c r="D52" i="10"/>
  <c r="E52" i="10"/>
  <c r="F52" i="10"/>
  <c r="G52" i="10"/>
  <c r="H52" i="10"/>
  <c r="L52" i="10"/>
  <c r="T52" i="10"/>
  <c r="L94" i="10" s="1"/>
  <c r="X52" i="10"/>
  <c r="Y52" i="10"/>
  <c r="Q94" i="10" s="1"/>
  <c r="Z52" i="10"/>
  <c r="AA52" i="10"/>
  <c r="AB52" i="10"/>
  <c r="AC52" i="10"/>
  <c r="U94" i="10" s="1"/>
  <c r="AD52" i="10"/>
  <c r="AE52" i="10"/>
  <c r="W94" i="10" s="1"/>
  <c r="AF52" i="10"/>
  <c r="AG52" i="10"/>
  <c r="AH52" i="10"/>
  <c r="AI52" i="10"/>
  <c r="Z94" i="10" s="1"/>
  <c r="AJ52" i="10"/>
  <c r="AA94" i="10" s="1"/>
  <c r="AK52" i="10"/>
  <c r="AB94" i="10" s="1"/>
  <c r="AL52" i="10"/>
  <c r="AC94" i="10" s="1"/>
  <c r="AM52" i="10"/>
  <c r="AD94" i="10" s="1"/>
  <c r="A53" i="10"/>
  <c r="B53" i="10"/>
  <c r="C53" i="10"/>
  <c r="D53" i="10"/>
  <c r="E53" i="10"/>
  <c r="F53" i="10"/>
  <c r="G53" i="10"/>
  <c r="H53" i="10"/>
  <c r="N53" i="10"/>
  <c r="V53" i="10"/>
  <c r="N95" i="10" s="1"/>
  <c r="X53" i="10"/>
  <c r="Y53" i="10"/>
  <c r="Q95" i="10" s="1"/>
  <c r="Z53" i="10"/>
  <c r="AA53" i="10"/>
  <c r="AB53" i="10"/>
  <c r="AC53" i="10"/>
  <c r="U95" i="10" s="1"/>
  <c r="AD53" i="10"/>
  <c r="AE53" i="10"/>
  <c r="AF53" i="10"/>
  <c r="AG53" i="10"/>
  <c r="AH53" i="10"/>
  <c r="AI53" i="10"/>
  <c r="Z95" i="10" s="1"/>
  <c r="AJ53" i="10"/>
  <c r="AA95" i="10" s="1"/>
  <c r="AK53" i="10"/>
  <c r="AB95" i="10" s="1"/>
  <c r="AL53" i="10"/>
  <c r="AC95" i="10" s="1"/>
  <c r="AM53" i="10"/>
  <c r="AD95" i="10" s="1"/>
  <c r="A54" i="10"/>
  <c r="B54" i="10"/>
  <c r="C54" i="10"/>
  <c r="D54" i="10"/>
  <c r="E54" i="10"/>
  <c r="F54" i="10"/>
  <c r="G54" i="10"/>
  <c r="H54" i="10"/>
  <c r="P54" i="10"/>
  <c r="X54" i="10"/>
  <c r="Y54" i="10"/>
  <c r="Q96" i="10" s="1"/>
  <c r="Z54" i="10"/>
  <c r="AA54" i="10"/>
  <c r="AB54" i="10"/>
  <c r="AC54" i="10"/>
  <c r="U96" i="10" s="1"/>
  <c r="AD54" i="10"/>
  <c r="AE54" i="10"/>
  <c r="W96" i="10" s="1"/>
  <c r="AF54" i="10"/>
  <c r="AG54" i="10"/>
  <c r="AH54" i="10"/>
  <c r="AI54" i="10"/>
  <c r="Z96" i="10" s="1"/>
  <c r="AJ54" i="10"/>
  <c r="AA96" i="10" s="1"/>
  <c r="AK54" i="10"/>
  <c r="AB96" i="10" s="1"/>
  <c r="AL54" i="10"/>
  <c r="AC96" i="10" s="1"/>
  <c r="AM54" i="10"/>
  <c r="AD96" i="10" s="1"/>
  <c r="A55" i="10"/>
  <c r="B55" i="10"/>
  <c r="C55" i="10"/>
  <c r="D55" i="10"/>
  <c r="E55" i="10"/>
  <c r="F55" i="10"/>
  <c r="G55" i="10"/>
  <c r="H55" i="10"/>
  <c r="R55" i="10"/>
  <c r="X55" i="10"/>
  <c r="Y55" i="10"/>
  <c r="Q97" i="10" s="1"/>
  <c r="Z55" i="10"/>
  <c r="AA55" i="10"/>
  <c r="AB55" i="10"/>
  <c r="AC55" i="10"/>
  <c r="U97" i="10" s="1"/>
  <c r="AD55" i="10"/>
  <c r="AE55" i="10"/>
  <c r="W97" i="10" s="1"/>
  <c r="AF55" i="10"/>
  <c r="AG55" i="10"/>
  <c r="AH55" i="10"/>
  <c r="AI55" i="10"/>
  <c r="Z97" i="10" s="1"/>
  <c r="AJ55" i="10"/>
  <c r="AA97" i="10" s="1"/>
  <c r="AK55" i="10"/>
  <c r="AB97" i="10" s="1"/>
  <c r="AL55" i="10"/>
  <c r="AC97" i="10" s="1"/>
  <c r="AM55" i="10"/>
  <c r="AD97" i="10" s="1"/>
  <c r="A56" i="10"/>
  <c r="B56" i="10"/>
  <c r="C56" i="10"/>
  <c r="D56" i="10"/>
  <c r="E56" i="10"/>
  <c r="F56" i="10"/>
  <c r="G56" i="10"/>
  <c r="H56" i="10"/>
  <c r="L56" i="10"/>
  <c r="T56" i="10"/>
  <c r="L98" i="10" s="1"/>
  <c r="X56" i="10"/>
  <c r="Y56" i="10"/>
  <c r="Q98" i="10" s="1"/>
  <c r="Z56" i="10"/>
  <c r="AA56" i="10"/>
  <c r="AB56" i="10"/>
  <c r="AC56" i="10"/>
  <c r="U98" i="10" s="1"/>
  <c r="AD56" i="10"/>
  <c r="AE56" i="10"/>
  <c r="W98" i="10" s="1"/>
  <c r="AF56" i="10"/>
  <c r="AG56" i="10"/>
  <c r="AH56" i="10"/>
  <c r="AI56" i="10"/>
  <c r="Z98" i="10" s="1"/>
  <c r="AJ56" i="10"/>
  <c r="AA98" i="10" s="1"/>
  <c r="AK56" i="10"/>
  <c r="AB98" i="10" s="1"/>
  <c r="AL56" i="10"/>
  <c r="AC98" i="10" s="1"/>
  <c r="AM56" i="10"/>
  <c r="AD98" i="10" s="1"/>
  <c r="A57" i="10"/>
  <c r="B57" i="10"/>
  <c r="C57" i="10"/>
  <c r="D57" i="10"/>
  <c r="E57" i="10"/>
  <c r="F57" i="10"/>
  <c r="G57" i="10"/>
  <c r="H57" i="10"/>
  <c r="R57" i="10"/>
  <c r="W57" i="10"/>
  <c r="O99" i="10" s="1"/>
  <c r="X57" i="10"/>
  <c r="Y57" i="10"/>
  <c r="Q99" i="10" s="1"/>
  <c r="Z57" i="10"/>
  <c r="AA57" i="10"/>
  <c r="AB57" i="10"/>
  <c r="AC57" i="10"/>
  <c r="U99" i="10" s="1"/>
  <c r="AD57" i="10"/>
  <c r="AE57" i="10"/>
  <c r="W99" i="10" s="1"/>
  <c r="AF57" i="10"/>
  <c r="AG57" i="10"/>
  <c r="AH57" i="10"/>
  <c r="AI57" i="10"/>
  <c r="Z99" i="10" s="1"/>
  <c r="AJ57" i="10"/>
  <c r="AA99" i="10" s="1"/>
  <c r="AK57" i="10"/>
  <c r="AB99" i="10" s="1"/>
  <c r="AL57" i="10"/>
  <c r="AC99" i="10" s="1"/>
  <c r="AM57" i="10"/>
  <c r="AD99" i="10" s="1"/>
  <c r="A58" i="10"/>
  <c r="B58" i="10"/>
  <c r="C58" i="10"/>
  <c r="D58" i="10"/>
  <c r="E58" i="10"/>
  <c r="F58" i="10"/>
  <c r="G58" i="10"/>
  <c r="H58" i="10"/>
  <c r="O58" i="10"/>
  <c r="H100" i="10" s="1"/>
  <c r="T58" i="10"/>
  <c r="L100" i="10" s="1"/>
  <c r="X58" i="10"/>
  <c r="Y58" i="10"/>
  <c r="Q100" i="10" s="1"/>
  <c r="Z58" i="10"/>
  <c r="AA58" i="10"/>
  <c r="AB58" i="10"/>
  <c r="AC58" i="10"/>
  <c r="U100" i="10" s="1"/>
  <c r="AD58" i="10"/>
  <c r="AE58" i="10"/>
  <c r="W100" i="10" s="1"/>
  <c r="AF58" i="10"/>
  <c r="AG58" i="10"/>
  <c r="AH58" i="10"/>
  <c r="AI58" i="10"/>
  <c r="Z100" i="10" s="1"/>
  <c r="AJ58" i="10"/>
  <c r="AA100" i="10" s="1"/>
  <c r="AK58" i="10"/>
  <c r="AB100" i="10" s="1"/>
  <c r="AL58" i="10"/>
  <c r="AC100" i="10" s="1"/>
  <c r="AM58" i="10"/>
  <c r="AD100" i="10" s="1"/>
  <c r="A59" i="10"/>
  <c r="B59" i="10"/>
  <c r="C59" i="10"/>
  <c r="D59" i="10"/>
  <c r="E59" i="10"/>
  <c r="F59" i="10"/>
  <c r="G59" i="10"/>
  <c r="H59" i="10"/>
  <c r="K59" i="10"/>
  <c r="Q59" i="10"/>
  <c r="V59" i="10"/>
  <c r="N101" i="10" s="1"/>
  <c r="X59" i="10"/>
  <c r="Y59" i="10"/>
  <c r="Q101" i="10" s="1"/>
  <c r="Z59" i="10"/>
  <c r="AA59" i="10"/>
  <c r="AB59" i="10"/>
  <c r="AC59" i="10"/>
  <c r="U101" i="10" s="1"/>
  <c r="AD59" i="10"/>
  <c r="AE59" i="10"/>
  <c r="W101" i="10" s="1"/>
  <c r="AF59" i="10"/>
  <c r="AG59" i="10"/>
  <c r="AH59" i="10"/>
  <c r="AI59" i="10"/>
  <c r="Z101" i="10" s="1"/>
  <c r="AJ59" i="10"/>
  <c r="AA101" i="10" s="1"/>
  <c r="AK59" i="10"/>
  <c r="AB101" i="10" s="1"/>
  <c r="AL59" i="10"/>
  <c r="AC101" i="10" s="1"/>
  <c r="AM59" i="10"/>
  <c r="AD101" i="10" s="1"/>
  <c r="A60" i="10"/>
  <c r="B60" i="10"/>
  <c r="C60" i="10"/>
  <c r="D60" i="10"/>
  <c r="E60" i="10"/>
  <c r="F60" i="10"/>
  <c r="G60" i="10"/>
  <c r="H60" i="10"/>
  <c r="M60" i="10"/>
  <c r="F102" i="10" s="1"/>
  <c r="S60" i="10"/>
  <c r="K102" i="10" s="1"/>
  <c r="X60" i="10"/>
  <c r="Y60" i="10"/>
  <c r="Q102" i="10" s="1"/>
  <c r="Z60" i="10"/>
  <c r="AA60" i="10"/>
  <c r="AB60" i="10"/>
  <c r="AC60" i="10"/>
  <c r="U102" i="10" s="1"/>
  <c r="AD60" i="10"/>
  <c r="AE60" i="10"/>
  <c r="W102" i="10" s="1"/>
  <c r="AF60" i="10"/>
  <c r="AG60" i="10"/>
  <c r="AH60" i="10"/>
  <c r="AI60" i="10"/>
  <c r="Z102" i="10" s="1"/>
  <c r="AJ60" i="10"/>
  <c r="AA102" i="10" s="1"/>
  <c r="AK60" i="10"/>
  <c r="AB102" i="10" s="1"/>
  <c r="AL60" i="10"/>
  <c r="AC102" i="10" s="1"/>
  <c r="AM60" i="10"/>
  <c r="AD102" i="10" s="1"/>
  <c r="A61" i="10"/>
  <c r="B61" i="10"/>
  <c r="C61" i="10"/>
  <c r="D61" i="10"/>
  <c r="E61" i="10"/>
  <c r="F61" i="10"/>
  <c r="G61" i="10"/>
  <c r="H61" i="10"/>
  <c r="O61" i="10"/>
  <c r="H103" i="10" s="1"/>
  <c r="U61" i="10"/>
  <c r="M103" i="10" s="1"/>
  <c r="X61" i="10"/>
  <c r="Y61" i="10"/>
  <c r="Q103" i="10" s="1"/>
  <c r="Z61" i="10"/>
  <c r="AA61" i="10"/>
  <c r="AB61" i="10"/>
  <c r="AC61" i="10"/>
  <c r="U103" i="10" s="1"/>
  <c r="AD61" i="10"/>
  <c r="AE61" i="10"/>
  <c r="W103" i="10" s="1"/>
  <c r="AF61" i="10"/>
  <c r="AG61" i="10"/>
  <c r="AH61" i="10"/>
  <c r="AI61" i="10"/>
  <c r="Z103" i="10" s="1"/>
  <c r="AJ61" i="10"/>
  <c r="AA103" i="10" s="1"/>
  <c r="AK61" i="10"/>
  <c r="AB103" i="10" s="1"/>
  <c r="AL61" i="10"/>
  <c r="AC103" i="10" s="1"/>
  <c r="AM61" i="10"/>
  <c r="AD103" i="10" s="1"/>
  <c r="A62" i="10"/>
  <c r="B62" i="10"/>
  <c r="C62" i="10"/>
  <c r="D62" i="10"/>
  <c r="E62" i="10"/>
  <c r="F62" i="10"/>
  <c r="G62" i="10"/>
  <c r="H62" i="10"/>
  <c r="L62" i="10"/>
  <c r="Q62" i="10"/>
  <c r="W62" i="10"/>
  <c r="O104" i="10" s="1"/>
  <c r="X62" i="10"/>
  <c r="Y62" i="10"/>
  <c r="Q104" i="10" s="1"/>
  <c r="Z62" i="10"/>
  <c r="AA62" i="10"/>
  <c r="AB62" i="10"/>
  <c r="AC62" i="10"/>
  <c r="U104" i="10" s="1"/>
  <c r="AD62" i="10"/>
  <c r="AE62" i="10"/>
  <c r="W104" i="10" s="1"/>
  <c r="AF62" i="10"/>
  <c r="AG62" i="10"/>
  <c r="AH62" i="10"/>
  <c r="AI62" i="10"/>
  <c r="Z104" i="10" s="1"/>
  <c r="AJ62" i="10"/>
  <c r="AA104" i="10" s="1"/>
  <c r="AK62" i="10"/>
  <c r="AB104" i="10" s="1"/>
  <c r="AL62" i="10"/>
  <c r="AC104" i="10" s="1"/>
  <c r="AM62" i="10"/>
  <c r="AD104" i="10" s="1"/>
  <c r="A63" i="10"/>
  <c r="B63" i="10"/>
  <c r="C63" i="10"/>
  <c r="D63" i="10"/>
  <c r="E63" i="10"/>
  <c r="F63" i="10"/>
  <c r="G63" i="10"/>
  <c r="H63" i="10"/>
  <c r="N63" i="10"/>
  <c r="S63" i="10"/>
  <c r="K105" i="10" s="1"/>
  <c r="X63" i="10"/>
  <c r="Y63" i="10"/>
  <c r="Q105" i="10" s="1"/>
  <c r="Z63" i="10"/>
  <c r="AA63" i="10"/>
  <c r="AB63" i="10"/>
  <c r="AC63" i="10"/>
  <c r="U105" i="10" s="1"/>
  <c r="AD63" i="10"/>
  <c r="AE63" i="10"/>
  <c r="W105" i="10" s="1"/>
  <c r="AF63" i="10"/>
  <c r="AG63" i="10"/>
  <c r="AH63" i="10"/>
  <c r="AI63" i="10"/>
  <c r="Z105" i="10" s="1"/>
  <c r="AJ63" i="10"/>
  <c r="AA105" i="10" s="1"/>
  <c r="AK63" i="10"/>
  <c r="AB105" i="10" s="1"/>
  <c r="AL63" i="10"/>
  <c r="AC105" i="10" s="1"/>
  <c r="AM63" i="10"/>
  <c r="AD105" i="10" s="1"/>
  <c r="A64" i="10"/>
  <c r="B64" i="10"/>
  <c r="C64" i="10"/>
  <c r="D64" i="10"/>
  <c r="E64" i="10"/>
  <c r="F64" i="10"/>
  <c r="G64" i="10"/>
  <c r="H64" i="10"/>
  <c r="P64" i="10"/>
  <c r="U64" i="10"/>
  <c r="M106" i="10" s="1"/>
  <c r="X64" i="10"/>
  <c r="Y64" i="10"/>
  <c r="Q106" i="10" s="1"/>
  <c r="Z64" i="10"/>
  <c r="AA64" i="10"/>
  <c r="AB64" i="10"/>
  <c r="AC64" i="10"/>
  <c r="U106" i="10" s="1"/>
  <c r="AD64" i="10"/>
  <c r="AE64" i="10"/>
  <c r="W106" i="10" s="1"/>
  <c r="AF64" i="10"/>
  <c r="AG64" i="10"/>
  <c r="AH64" i="10"/>
  <c r="AI64" i="10"/>
  <c r="Z106" i="10" s="1"/>
  <c r="AJ64" i="10"/>
  <c r="AA106" i="10" s="1"/>
  <c r="AK64" i="10"/>
  <c r="AB106" i="10" s="1"/>
  <c r="AL64" i="10"/>
  <c r="AC106" i="10" s="1"/>
  <c r="AM64" i="10"/>
  <c r="AD106" i="10" s="1"/>
  <c r="A65" i="10"/>
  <c r="B65" i="10"/>
  <c r="C65" i="10"/>
  <c r="D65" i="10"/>
  <c r="E65" i="10"/>
  <c r="F65" i="10"/>
  <c r="G65" i="10"/>
  <c r="H65" i="10"/>
  <c r="R65" i="10"/>
  <c r="W65" i="10"/>
  <c r="O107" i="10" s="1"/>
  <c r="X65" i="10"/>
  <c r="Y65" i="10"/>
  <c r="Q107" i="10" s="1"/>
  <c r="Z65" i="10"/>
  <c r="AA65" i="10"/>
  <c r="AB65" i="10"/>
  <c r="AC65" i="10"/>
  <c r="U107" i="10" s="1"/>
  <c r="AD65" i="10"/>
  <c r="AE65" i="10"/>
  <c r="W107" i="10" s="1"/>
  <c r="AF65" i="10"/>
  <c r="AG65" i="10"/>
  <c r="AH65" i="10"/>
  <c r="AI65" i="10"/>
  <c r="Z107" i="10" s="1"/>
  <c r="AJ65" i="10"/>
  <c r="AA107" i="10" s="1"/>
  <c r="AK65" i="10"/>
  <c r="AB107" i="10" s="1"/>
  <c r="AL65" i="10"/>
  <c r="AC107" i="10" s="1"/>
  <c r="AM65" i="10"/>
  <c r="AD107" i="10" s="1"/>
  <c r="A66" i="10"/>
  <c r="B66" i="10"/>
  <c r="C66" i="10"/>
  <c r="D66" i="10"/>
  <c r="E66" i="10"/>
  <c r="F66" i="10"/>
  <c r="G66" i="10"/>
  <c r="H66" i="10"/>
  <c r="O66" i="10"/>
  <c r="H108" i="10" s="1"/>
  <c r="T66" i="10"/>
  <c r="L108" i="10" s="1"/>
  <c r="X66" i="10"/>
  <c r="Y66" i="10"/>
  <c r="Q108" i="10" s="1"/>
  <c r="Z66" i="10"/>
  <c r="AA66" i="10"/>
  <c r="AB66" i="10"/>
  <c r="AC66" i="10"/>
  <c r="U108" i="10" s="1"/>
  <c r="AD66" i="10"/>
  <c r="AE66" i="10"/>
  <c r="W108" i="10" s="1"/>
  <c r="AF66" i="10"/>
  <c r="AG66" i="10"/>
  <c r="AH66" i="10"/>
  <c r="AI66" i="10"/>
  <c r="Z108" i="10" s="1"/>
  <c r="AJ66" i="10"/>
  <c r="AA108" i="10" s="1"/>
  <c r="AK66" i="10"/>
  <c r="AB108" i="10" s="1"/>
  <c r="AL66" i="10"/>
  <c r="AC108" i="10" s="1"/>
  <c r="AM66" i="10"/>
  <c r="AD108" i="10" s="1"/>
  <c r="A67" i="10"/>
  <c r="B67" i="10"/>
  <c r="C67" i="10"/>
  <c r="D67" i="10"/>
  <c r="E67" i="10"/>
  <c r="F67" i="10"/>
  <c r="G67" i="10"/>
  <c r="H67" i="10"/>
  <c r="K67" i="10"/>
  <c r="Q67" i="10"/>
  <c r="V67" i="10"/>
  <c r="N109" i="10" s="1"/>
  <c r="X67" i="10"/>
  <c r="Y67" i="10"/>
  <c r="Q109" i="10" s="1"/>
  <c r="Z67" i="10"/>
  <c r="AA67" i="10"/>
  <c r="AB67" i="10"/>
  <c r="AC67" i="10"/>
  <c r="U109" i="10" s="1"/>
  <c r="AD67" i="10"/>
  <c r="AE67" i="10"/>
  <c r="W109" i="10" s="1"/>
  <c r="AF67" i="10"/>
  <c r="AG67" i="10"/>
  <c r="AH67" i="10"/>
  <c r="AI67" i="10"/>
  <c r="Z109" i="10" s="1"/>
  <c r="AJ67" i="10"/>
  <c r="AA109" i="10" s="1"/>
  <c r="AK67" i="10"/>
  <c r="AB109" i="10" s="1"/>
  <c r="AL67" i="10"/>
  <c r="AC109" i="10" s="1"/>
  <c r="AM67" i="10"/>
  <c r="AD109" i="10" s="1"/>
  <c r="A68" i="10"/>
  <c r="B68" i="10"/>
  <c r="C68" i="10"/>
  <c r="D68" i="10"/>
  <c r="E68" i="10"/>
  <c r="F68" i="10"/>
  <c r="G68" i="10"/>
  <c r="H68" i="10"/>
  <c r="M68" i="10"/>
  <c r="F110" i="10" s="1"/>
  <c r="S68" i="10"/>
  <c r="K110" i="10" s="1"/>
  <c r="X68" i="10"/>
  <c r="Y68" i="10"/>
  <c r="Q110" i="10" s="1"/>
  <c r="Z68" i="10"/>
  <c r="AA68" i="10"/>
  <c r="AB68" i="10"/>
  <c r="AC68" i="10"/>
  <c r="U110" i="10" s="1"/>
  <c r="AD68" i="10"/>
  <c r="AE68" i="10"/>
  <c r="W110" i="10" s="1"/>
  <c r="AF68" i="10"/>
  <c r="AG68" i="10"/>
  <c r="AH68" i="10"/>
  <c r="AI68" i="10"/>
  <c r="Z110" i="10" s="1"/>
  <c r="AJ68" i="10"/>
  <c r="AA110" i="10" s="1"/>
  <c r="AK68" i="10"/>
  <c r="AB110" i="10" s="1"/>
  <c r="AL68" i="10"/>
  <c r="AC110" i="10" s="1"/>
  <c r="AM68" i="10"/>
  <c r="AD110" i="10" s="1"/>
  <c r="A69" i="10"/>
  <c r="B69" i="10"/>
  <c r="C69" i="10"/>
  <c r="D69" i="10"/>
  <c r="E69" i="10"/>
  <c r="F69" i="10"/>
  <c r="G69" i="10"/>
  <c r="H69" i="10"/>
  <c r="O69" i="10"/>
  <c r="H111" i="10" s="1"/>
  <c r="U69" i="10"/>
  <c r="M111" i="10" s="1"/>
  <c r="X69" i="10"/>
  <c r="Y69" i="10"/>
  <c r="Q111" i="10" s="1"/>
  <c r="Z69" i="10"/>
  <c r="AA69" i="10"/>
  <c r="AB69" i="10"/>
  <c r="AC69" i="10"/>
  <c r="U111" i="10" s="1"/>
  <c r="AD69" i="10"/>
  <c r="AE69" i="10"/>
  <c r="W111" i="10" s="1"/>
  <c r="AF69" i="10"/>
  <c r="AG69" i="10"/>
  <c r="AH69" i="10"/>
  <c r="AI69" i="10"/>
  <c r="Z111" i="10" s="1"/>
  <c r="AJ69" i="10"/>
  <c r="AA111" i="10" s="1"/>
  <c r="AK69" i="10"/>
  <c r="AB111" i="10" s="1"/>
  <c r="AL69" i="10"/>
  <c r="AC111" i="10" s="1"/>
  <c r="AM69" i="10"/>
  <c r="AD111" i="10" s="1"/>
  <c r="A70" i="10"/>
  <c r="B70" i="10"/>
  <c r="C70" i="10"/>
  <c r="D70" i="10"/>
  <c r="E70" i="10"/>
  <c r="F70" i="10"/>
  <c r="G70" i="10"/>
  <c r="H70" i="10"/>
  <c r="L70" i="10"/>
  <c r="Q70" i="10"/>
  <c r="W70" i="10"/>
  <c r="O112" i="10" s="1"/>
  <c r="X70" i="10"/>
  <c r="Y70" i="10"/>
  <c r="Q112" i="10" s="1"/>
  <c r="Z70" i="10"/>
  <c r="AA70" i="10"/>
  <c r="AB70" i="10"/>
  <c r="AC70" i="10"/>
  <c r="U112" i="10" s="1"/>
  <c r="AD70" i="10"/>
  <c r="AE70" i="10"/>
  <c r="W112" i="10" s="1"/>
  <c r="AF70" i="10"/>
  <c r="AG70" i="10"/>
  <c r="AH70" i="10"/>
  <c r="AI70" i="10"/>
  <c r="Z112" i="10" s="1"/>
  <c r="AJ70" i="10"/>
  <c r="AA112" i="10" s="1"/>
  <c r="AK70" i="10"/>
  <c r="AB112" i="10" s="1"/>
  <c r="AL70" i="10"/>
  <c r="AC112" i="10" s="1"/>
  <c r="AM70" i="10"/>
  <c r="AD112" i="10" s="1"/>
  <c r="A71" i="10"/>
  <c r="B71" i="10"/>
  <c r="C71" i="10"/>
  <c r="D71" i="10"/>
  <c r="E71" i="10"/>
  <c r="F71" i="10"/>
  <c r="G71" i="10"/>
  <c r="H71" i="10"/>
  <c r="N71" i="10"/>
  <c r="S71" i="10"/>
  <c r="K113" i="10" s="1"/>
  <c r="W71" i="10"/>
  <c r="O113" i="10" s="1"/>
  <c r="X71" i="10"/>
  <c r="Y71" i="10"/>
  <c r="Q113" i="10" s="1"/>
  <c r="Z71" i="10"/>
  <c r="AA71" i="10"/>
  <c r="AB71" i="10"/>
  <c r="AC71" i="10"/>
  <c r="U113" i="10" s="1"/>
  <c r="AD71" i="10"/>
  <c r="AE71" i="10"/>
  <c r="W113" i="10" s="1"/>
  <c r="AF71" i="10"/>
  <c r="AG71" i="10"/>
  <c r="AH71" i="10"/>
  <c r="AI71" i="10"/>
  <c r="Z113" i="10" s="1"/>
  <c r="AJ71" i="10"/>
  <c r="AA113" i="10" s="1"/>
  <c r="AK71" i="10"/>
  <c r="AB113" i="10" s="1"/>
  <c r="AL71" i="10"/>
  <c r="AC113" i="10" s="1"/>
  <c r="AM71" i="10"/>
  <c r="AD113" i="10" s="1"/>
  <c r="A72" i="10"/>
  <c r="B72" i="10"/>
  <c r="C72" i="10"/>
  <c r="D72" i="10"/>
  <c r="E72" i="10"/>
  <c r="F72" i="10"/>
  <c r="G72" i="10"/>
  <c r="H72" i="10"/>
  <c r="M72" i="10"/>
  <c r="F114" i="10" s="1"/>
  <c r="Q72" i="10"/>
  <c r="U72" i="10"/>
  <c r="M114" i="10" s="1"/>
  <c r="X72" i="10"/>
  <c r="Y72" i="10"/>
  <c r="Q114" i="10" s="1"/>
  <c r="Z72" i="10"/>
  <c r="AA72" i="10"/>
  <c r="AB72" i="10"/>
  <c r="AC72" i="10"/>
  <c r="U114" i="10" s="1"/>
  <c r="AD72" i="10"/>
  <c r="AE72" i="10"/>
  <c r="W114" i="10" s="1"/>
  <c r="AF72" i="10"/>
  <c r="AG72" i="10"/>
  <c r="AH72" i="10"/>
  <c r="AI72" i="10"/>
  <c r="Z114" i="10" s="1"/>
  <c r="AJ72" i="10"/>
  <c r="AA114" i="10" s="1"/>
  <c r="AK72" i="10"/>
  <c r="AB114" i="10" s="1"/>
  <c r="AL72" i="10"/>
  <c r="AC114" i="10" s="1"/>
  <c r="AM72" i="10"/>
  <c r="AD114" i="10" s="1"/>
  <c r="A73" i="10"/>
  <c r="B73" i="10"/>
  <c r="C73" i="10"/>
  <c r="D73" i="10"/>
  <c r="E73" i="10"/>
  <c r="F73" i="10"/>
  <c r="G73" i="10"/>
  <c r="H73" i="10"/>
  <c r="K73" i="10"/>
  <c r="O73" i="10"/>
  <c r="H115" i="10" s="1"/>
  <c r="S73" i="10"/>
  <c r="K115" i="10" s="1"/>
  <c r="W73" i="10"/>
  <c r="O115" i="10" s="1"/>
  <c r="X73" i="10"/>
  <c r="Y73" i="10"/>
  <c r="Q115" i="10" s="1"/>
  <c r="Z73" i="10"/>
  <c r="AA73" i="10"/>
  <c r="AB73" i="10"/>
  <c r="AC73" i="10"/>
  <c r="U115" i="10" s="1"/>
  <c r="AD73" i="10"/>
  <c r="AE73" i="10"/>
  <c r="W115" i="10" s="1"/>
  <c r="AF73" i="10"/>
  <c r="AG73" i="10"/>
  <c r="AH73" i="10"/>
  <c r="AI73" i="10"/>
  <c r="Z115" i="10" s="1"/>
  <c r="AJ73" i="10"/>
  <c r="AA115" i="10" s="1"/>
  <c r="AK73" i="10"/>
  <c r="AB115" i="10" s="1"/>
  <c r="AL73" i="10"/>
  <c r="AC115" i="10" s="1"/>
  <c r="AM73" i="10"/>
  <c r="AD115" i="10" s="1"/>
  <c r="A74" i="10"/>
  <c r="B74" i="10"/>
  <c r="C74" i="10"/>
  <c r="D74" i="10"/>
  <c r="E74" i="10"/>
  <c r="F74" i="10"/>
  <c r="G74" i="10"/>
  <c r="H74" i="10"/>
  <c r="M74" i="10"/>
  <c r="F116" i="10" s="1"/>
  <c r="Q74" i="10"/>
  <c r="U74" i="10"/>
  <c r="M116" i="10" s="1"/>
  <c r="X74" i="10"/>
  <c r="Y74" i="10"/>
  <c r="Q116" i="10" s="1"/>
  <c r="Z74" i="10"/>
  <c r="AA74" i="10"/>
  <c r="AB74" i="10"/>
  <c r="AC74" i="10"/>
  <c r="U116" i="10" s="1"/>
  <c r="AD74" i="10"/>
  <c r="AE74" i="10"/>
  <c r="W116" i="10" s="1"/>
  <c r="AF74" i="10"/>
  <c r="AG74" i="10"/>
  <c r="AH74" i="10"/>
  <c r="AI74" i="10"/>
  <c r="Z116" i="10" s="1"/>
  <c r="AJ74" i="10"/>
  <c r="AA116" i="10" s="1"/>
  <c r="AK74" i="10"/>
  <c r="AB116" i="10" s="1"/>
  <c r="AL74" i="10"/>
  <c r="AC116" i="10" s="1"/>
  <c r="AM74" i="10"/>
  <c r="AD116" i="10" s="1"/>
  <c r="A75" i="10"/>
  <c r="B75" i="10"/>
  <c r="C75" i="10"/>
  <c r="D75" i="10"/>
  <c r="E75" i="10"/>
  <c r="F75" i="10"/>
  <c r="G75" i="10"/>
  <c r="H75" i="10"/>
  <c r="K75" i="10"/>
  <c r="O75" i="10"/>
  <c r="H117" i="10" s="1"/>
  <c r="S75" i="10"/>
  <c r="K117" i="10" s="1"/>
  <c r="W75" i="10"/>
  <c r="O117" i="10" s="1"/>
  <c r="X75" i="10"/>
  <c r="Y75" i="10"/>
  <c r="Q117" i="10" s="1"/>
  <c r="Z75" i="10"/>
  <c r="AA75" i="10"/>
  <c r="AB75" i="10"/>
  <c r="AC75" i="10"/>
  <c r="U117" i="10" s="1"/>
  <c r="AD75" i="10"/>
  <c r="AE75" i="10"/>
  <c r="W117" i="10" s="1"/>
  <c r="AF75" i="10"/>
  <c r="AG75" i="10"/>
  <c r="AH75" i="10"/>
  <c r="AI75" i="10"/>
  <c r="Z117" i="10" s="1"/>
  <c r="AJ75" i="10"/>
  <c r="AA117" i="10" s="1"/>
  <c r="AK75" i="10"/>
  <c r="AB117" i="10" s="1"/>
  <c r="AL75" i="10"/>
  <c r="AC117" i="10" s="1"/>
  <c r="AM75" i="10"/>
  <c r="AD117" i="10" s="1"/>
  <c r="A76" i="10"/>
  <c r="B76" i="10"/>
  <c r="C76" i="10"/>
  <c r="D76" i="10"/>
  <c r="E76" i="10"/>
  <c r="F76" i="10"/>
  <c r="G76" i="10"/>
  <c r="H76" i="10"/>
  <c r="M76" i="10"/>
  <c r="F118" i="10" s="1"/>
  <c r="Q76" i="10"/>
  <c r="U76" i="10"/>
  <c r="M118" i="10" s="1"/>
  <c r="X76" i="10"/>
  <c r="Y76" i="10"/>
  <c r="Q118" i="10" s="1"/>
  <c r="Z76" i="10"/>
  <c r="AA76" i="10"/>
  <c r="AB76" i="10"/>
  <c r="AC76" i="10"/>
  <c r="U118" i="10" s="1"/>
  <c r="AD76" i="10"/>
  <c r="AE76" i="10"/>
  <c r="W118" i="10" s="1"/>
  <c r="AF76" i="10"/>
  <c r="AG76" i="10"/>
  <c r="AH76" i="10"/>
  <c r="AI76" i="10"/>
  <c r="Z118" i="10" s="1"/>
  <c r="AJ76" i="10"/>
  <c r="AA118" i="10" s="1"/>
  <c r="AK76" i="10"/>
  <c r="AB118" i="10" s="1"/>
  <c r="AL76" i="10"/>
  <c r="AC118" i="10" s="1"/>
  <c r="AM76" i="10"/>
  <c r="AD118" i="10" s="1"/>
  <c r="A77" i="10"/>
  <c r="B77" i="10"/>
  <c r="C77" i="10"/>
  <c r="D77" i="10"/>
  <c r="E77" i="10"/>
  <c r="F77" i="10"/>
  <c r="G77" i="10"/>
  <c r="H77" i="10"/>
  <c r="K77" i="10"/>
  <c r="O77" i="10"/>
  <c r="H119" i="10" s="1"/>
  <c r="S77" i="10"/>
  <c r="K119" i="10" s="1"/>
  <c r="W77" i="10"/>
  <c r="O119" i="10" s="1"/>
  <c r="X77" i="10"/>
  <c r="Y77" i="10"/>
  <c r="Q119" i="10" s="1"/>
  <c r="Z77" i="10"/>
  <c r="AA77" i="10"/>
  <c r="AB77" i="10"/>
  <c r="AC77" i="10"/>
  <c r="U119" i="10" s="1"/>
  <c r="AD77" i="10"/>
  <c r="AE77" i="10"/>
  <c r="W119" i="10" s="1"/>
  <c r="AF77" i="10"/>
  <c r="AG77" i="10"/>
  <c r="AH77" i="10"/>
  <c r="AI77" i="10"/>
  <c r="Z119" i="10" s="1"/>
  <c r="AJ77" i="10"/>
  <c r="AA119" i="10" s="1"/>
  <c r="AK77" i="10"/>
  <c r="AB119" i="10" s="1"/>
  <c r="AL77" i="10"/>
  <c r="AC119" i="10" s="1"/>
  <c r="AM77" i="10"/>
  <c r="AD119" i="10" s="1"/>
  <c r="A78" i="10"/>
  <c r="B78" i="10"/>
  <c r="C78" i="10"/>
  <c r="D78" i="10"/>
  <c r="E78" i="10"/>
  <c r="F78" i="10"/>
  <c r="G78" i="10"/>
  <c r="H78" i="10"/>
  <c r="M78" i="10"/>
  <c r="F120" i="10" s="1"/>
  <c r="Q78" i="10"/>
  <c r="U78" i="10"/>
  <c r="M120" i="10" s="1"/>
  <c r="X78" i="10"/>
  <c r="Y78" i="10"/>
  <c r="Q120" i="10" s="1"/>
  <c r="Z78" i="10"/>
  <c r="AA78" i="10"/>
  <c r="AB78" i="10"/>
  <c r="AC78" i="10"/>
  <c r="U120" i="10" s="1"/>
  <c r="AD78" i="10"/>
  <c r="AE78" i="10"/>
  <c r="W120" i="10" s="1"/>
  <c r="AF78" i="10"/>
  <c r="AG78" i="10"/>
  <c r="AH78" i="10"/>
  <c r="AI78" i="10"/>
  <c r="Z120" i="10" s="1"/>
  <c r="AJ78" i="10"/>
  <c r="AA120" i="10" s="1"/>
  <c r="AK78" i="10"/>
  <c r="AB120" i="10" s="1"/>
  <c r="AL78" i="10"/>
  <c r="AC120" i="10" s="1"/>
  <c r="AM78" i="10"/>
  <c r="AD120" i="10" s="1"/>
  <c r="A79" i="10"/>
  <c r="B79" i="10"/>
  <c r="C79" i="10"/>
  <c r="D79" i="10"/>
  <c r="E79" i="10"/>
  <c r="F79" i="10"/>
  <c r="G79" i="10"/>
  <c r="H79" i="10"/>
  <c r="K79" i="10"/>
  <c r="O79" i="10"/>
  <c r="H121" i="10" s="1"/>
  <c r="S79" i="10"/>
  <c r="K121" i="10" s="1"/>
  <c r="W79" i="10"/>
  <c r="O121" i="10" s="1"/>
  <c r="X79" i="10"/>
  <c r="Y79" i="10"/>
  <c r="Q121" i="10" s="1"/>
  <c r="Z79" i="10"/>
  <c r="AA79" i="10"/>
  <c r="AB79" i="10"/>
  <c r="AC79" i="10"/>
  <c r="U121" i="10" s="1"/>
  <c r="AD79" i="10"/>
  <c r="AE79" i="10"/>
  <c r="W121" i="10" s="1"/>
  <c r="AF79" i="10"/>
  <c r="AG79" i="10"/>
  <c r="AH79" i="10"/>
  <c r="AI79" i="10"/>
  <c r="Z121" i="10" s="1"/>
  <c r="AJ79" i="10"/>
  <c r="AA121" i="10" s="1"/>
  <c r="AK79" i="10"/>
  <c r="AB121" i="10" s="1"/>
  <c r="AL79" i="10"/>
  <c r="AC121" i="10" s="1"/>
  <c r="AM79" i="10"/>
  <c r="AD121" i="10" s="1"/>
  <c r="A80" i="10"/>
  <c r="B80" i="10"/>
  <c r="C80" i="10"/>
  <c r="D80" i="10"/>
  <c r="E80" i="10"/>
  <c r="F80" i="10"/>
  <c r="G80" i="10"/>
  <c r="H80" i="10"/>
  <c r="M80" i="10"/>
  <c r="F122" i="10" s="1"/>
  <c r="Q80" i="10"/>
  <c r="U80" i="10"/>
  <c r="M122" i="10" s="1"/>
  <c r="X80" i="10"/>
  <c r="Y80" i="10"/>
  <c r="Q122" i="10" s="1"/>
  <c r="Z80" i="10"/>
  <c r="AA80" i="10"/>
  <c r="AB80" i="10"/>
  <c r="AC80" i="10"/>
  <c r="U122" i="10" s="1"/>
  <c r="AD80" i="10"/>
  <c r="AE80" i="10"/>
  <c r="W122" i="10" s="1"/>
  <c r="AF80" i="10"/>
  <c r="AG80" i="10"/>
  <c r="AH80" i="10"/>
  <c r="AI80" i="10"/>
  <c r="Z122" i="10" s="1"/>
  <c r="AJ80" i="10"/>
  <c r="AA122" i="10" s="1"/>
  <c r="AK80" i="10"/>
  <c r="AB122" i="10" s="1"/>
  <c r="AL80" i="10"/>
  <c r="AC122" i="10" s="1"/>
  <c r="AM80" i="10"/>
  <c r="AD122" i="10" s="1"/>
  <c r="A81" i="10"/>
  <c r="B81" i="10"/>
  <c r="C81" i="10"/>
  <c r="D81" i="10"/>
  <c r="E81" i="10"/>
  <c r="F81" i="10"/>
  <c r="G81" i="10"/>
  <c r="H81" i="10"/>
  <c r="K81" i="10"/>
  <c r="O81" i="10"/>
  <c r="H123" i="10" s="1"/>
  <c r="S81" i="10"/>
  <c r="K123" i="10" s="1"/>
  <c r="W81" i="10"/>
  <c r="O123" i="10" s="1"/>
  <c r="X81" i="10"/>
  <c r="Y81" i="10"/>
  <c r="Q123" i="10" s="1"/>
  <c r="Z81" i="10"/>
  <c r="AA81" i="10"/>
  <c r="AB81" i="10"/>
  <c r="AC81" i="10"/>
  <c r="U123" i="10" s="1"/>
  <c r="AD81" i="10"/>
  <c r="AE81" i="10"/>
  <c r="W123" i="10" s="1"/>
  <c r="AF81" i="10"/>
  <c r="AG81" i="10"/>
  <c r="AH81" i="10"/>
  <c r="AI81" i="10"/>
  <c r="Z123" i="10" s="1"/>
  <c r="AJ81" i="10"/>
  <c r="AA123" i="10" s="1"/>
  <c r="AK81" i="10"/>
  <c r="AB123" i="10" s="1"/>
  <c r="AL81" i="10"/>
  <c r="AC123" i="10" s="1"/>
  <c r="AM81" i="10"/>
  <c r="AD123" i="10" s="1"/>
  <c r="B43" i="10"/>
  <c r="C43" i="10"/>
  <c r="D43" i="10"/>
  <c r="E43" i="10"/>
  <c r="F43" i="10"/>
  <c r="G43" i="10"/>
  <c r="H43" i="10"/>
  <c r="J43" i="10"/>
  <c r="K43" i="10"/>
  <c r="L43" i="10"/>
  <c r="M43" i="10"/>
  <c r="F85" i="10" s="1"/>
  <c r="N43" i="10"/>
  <c r="O43" i="10"/>
  <c r="H85" i="10" s="1"/>
  <c r="P43" i="10"/>
  <c r="Q43" i="10"/>
  <c r="R43" i="10"/>
  <c r="S43" i="10"/>
  <c r="K85" i="10" s="1"/>
  <c r="T43" i="10"/>
  <c r="L85" i="10" s="1"/>
  <c r="U43" i="10"/>
  <c r="M85" i="10" s="1"/>
  <c r="V43" i="10"/>
  <c r="N85" i="10" s="1"/>
  <c r="W43" i="10"/>
  <c r="O85" i="10" s="1"/>
  <c r="X43" i="10"/>
  <c r="Y43" i="10"/>
  <c r="Q85" i="10" s="1"/>
  <c r="Z43" i="10"/>
  <c r="AA43" i="10"/>
  <c r="AB43" i="10"/>
  <c r="AC43" i="10"/>
  <c r="U85" i="10" s="1"/>
  <c r="AD43" i="10"/>
  <c r="AE43" i="10"/>
  <c r="W85" i="10" s="1"/>
  <c r="AF43" i="10"/>
  <c r="AG43" i="10"/>
  <c r="AH43" i="10"/>
  <c r="AI43" i="10"/>
  <c r="Z85" i="10" s="1"/>
  <c r="AJ43" i="10"/>
  <c r="AA85" i="10" s="1"/>
  <c r="AK43" i="10"/>
  <c r="AB85" i="10" s="1"/>
  <c r="AL43" i="10"/>
  <c r="AC85" i="10" s="1"/>
  <c r="AM43" i="10"/>
  <c r="AD85" i="10" s="1"/>
  <c r="A43" i="10"/>
  <c r="K131" i="5"/>
  <c r="J124" i="5"/>
  <c r="AE161" i="5"/>
  <c r="AD161" i="5"/>
  <c r="V81" i="10" s="1"/>
  <c r="N123" i="10" s="1"/>
  <c r="AC161" i="5"/>
  <c r="U81" i="10" s="1"/>
  <c r="M123" i="10" s="1"/>
  <c r="AB161" i="5"/>
  <c r="T81" i="10" s="1"/>
  <c r="L123" i="10" s="1"/>
  <c r="AA161" i="5"/>
  <c r="Z161" i="5"/>
  <c r="R81" i="10" s="1"/>
  <c r="Y161" i="5"/>
  <c r="Q81" i="10" s="1"/>
  <c r="X161" i="5"/>
  <c r="P81" i="10" s="1"/>
  <c r="W161" i="5"/>
  <c r="V161" i="5"/>
  <c r="N81" i="10" s="1"/>
  <c r="U161" i="5"/>
  <c r="T161" i="5"/>
  <c r="S161" i="5"/>
  <c r="R161" i="5"/>
  <c r="Q161" i="5"/>
  <c r="P161" i="5"/>
  <c r="M81" i="10" s="1"/>
  <c r="F123" i="10" s="1"/>
  <c r="O161" i="5"/>
  <c r="L81" i="10" s="1"/>
  <c r="N161" i="5"/>
  <c r="M161" i="5"/>
  <c r="L161" i="5"/>
  <c r="J81" i="10" s="1"/>
  <c r="K161" i="5"/>
  <c r="J161" i="5"/>
  <c r="AE160" i="5"/>
  <c r="W80" i="10" s="1"/>
  <c r="O122" i="10" s="1"/>
  <c r="AD160" i="5"/>
  <c r="V80" i="10" s="1"/>
  <c r="N122" i="10" s="1"/>
  <c r="AC160" i="5"/>
  <c r="AB160" i="5"/>
  <c r="T80" i="10" s="1"/>
  <c r="L122" i="10" s="1"/>
  <c r="AA160" i="5"/>
  <c r="S80" i="10" s="1"/>
  <c r="K122" i="10" s="1"/>
  <c r="Z160" i="5"/>
  <c r="R80" i="10" s="1"/>
  <c r="Y160" i="5"/>
  <c r="X160" i="5"/>
  <c r="P80" i="10" s="1"/>
  <c r="W160" i="5"/>
  <c r="O80" i="10" s="1"/>
  <c r="H122" i="10" s="1"/>
  <c r="V160" i="5"/>
  <c r="N80" i="10" s="1"/>
  <c r="U160" i="5"/>
  <c r="T160" i="5"/>
  <c r="S160" i="5"/>
  <c r="R160" i="5"/>
  <c r="Q160" i="5"/>
  <c r="P160" i="5"/>
  <c r="O160" i="5"/>
  <c r="L80" i="10" s="1"/>
  <c r="N160" i="5"/>
  <c r="K80" i="10" s="1"/>
  <c r="M160" i="5"/>
  <c r="L160" i="5"/>
  <c r="J80" i="10" s="1"/>
  <c r="K160" i="5"/>
  <c r="J160" i="5"/>
  <c r="AE159" i="5"/>
  <c r="AD159" i="5"/>
  <c r="V79" i="10" s="1"/>
  <c r="N121" i="10" s="1"/>
  <c r="AC159" i="5"/>
  <c r="U79" i="10" s="1"/>
  <c r="M121" i="10" s="1"/>
  <c r="AB159" i="5"/>
  <c r="T79" i="10" s="1"/>
  <c r="L121" i="10" s="1"/>
  <c r="AA159" i="5"/>
  <c r="Z159" i="5"/>
  <c r="R79" i="10" s="1"/>
  <c r="Y159" i="5"/>
  <c r="Q79" i="10" s="1"/>
  <c r="X159" i="5"/>
  <c r="P79" i="10" s="1"/>
  <c r="W159" i="5"/>
  <c r="V159" i="5"/>
  <c r="N79" i="10" s="1"/>
  <c r="U159" i="5"/>
  <c r="T159" i="5"/>
  <c r="S159" i="5"/>
  <c r="R159" i="5"/>
  <c r="Q159" i="5"/>
  <c r="P159" i="5"/>
  <c r="M79" i="10" s="1"/>
  <c r="F121" i="10" s="1"/>
  <c r="O159" i="5"/>
  <c r="L79" i="10" s="1"/>
  <c r="N159" i="5"/>
  <c r="M159" i="5"/>
  <c r="L159" i="5"/>
  <c r="J79" i="10" s="1"/>
  <c r="K159" i="5"/>
  <c r="J159" i="5"/>
  <c r="AE158" i="5"/>
  <c r="W78" i="10" s="1"/>
  <c r="O120" i="10" s="1"/>
  <c r="AD158" i="5"/>
  <c r="V78" i="10" s="1"/>
  <c r="N120" i="10" s="1"/>
  <c r="AC158" i="5"/>
  <c r="AB158" i="5"/>
  <c r="T78" i="10" s="1"/>
  <c r="L120" i="10" s="1"/>
  <c r="AA158" i="5"/>
  <c r="S78" i="10" s="1"/>
  <c r="K120" i="10" s="1"/>
  <c r="Z158" i="5"/>
  <c r="R78" i="10" s="1"/>
  <c r="Y158" i="5"/>
  <c r="X158" i="5"/>
  <c r="P78" i="10" s="1"/>
  <c r="W158" i="5"/>
  <c r="O78" i="10" s="1"/>
  <c r="H120" i="10" s="1"/>
  <c r="V158" i="5"/>
  <c r="N78" i="10" s="1"/>
  <c r="U158" i="5"/>
  <c r="T158" i="5"/>
  <c r="S158" i="5"/>
  <c r="R158" i="5"/>
  <c r="Q158" i="5"/>
  <c r="P158" i="5"/>
  <c r="O158" i="5"/>
  <c r="L78" i="10" s="1"/>
  <c r="N158" i="5"/>
  <c r="K78" i="10" s="1"/>
  <c r="M158" i="5"/>
  <c r="L158" i="5"/>
  <c r="J78" i="10" s="1"/>
  <c r="K158" i="5"/>
  <c r="J158" i="5"/>
  <c r="AE157" i="5"/>
  <c r="AD157" i="5"/>
  <c r="V77" i="10" s="1"/>
  <c r="N119" i="10" s="1"/>
  <c r="AC157" i="5"/>
  <c r="U77" i="10" s="1"/>
  <c r="M119" i="10" s="1"/>
  <c r="AB157" i="5"/>
  <c r="T77" i="10" s="1"/>
  <c r="L119" i="10" s="1"/>
  <c r="AA157" i="5"/>
  <c r="Z157" i="5"/>
  <c r="R77" i="10" s="1"/>
  <c r="Y157" i="5"/>
  <c r="Q77" i="10" s="1"/>
  <c r="X157" i="5"/>
  <c r="P77" i="10" s="1"/>
  <c r="W157" i="5"/>
  <c r="V157" i="5"/>
  <c r="N77" i="10" s="1"/>
  <c r="U157" i="5"/>
  <c r="T157" i="5"/>
  <c r="S157" i="5"/>
  <c r="R157" i="5"/>
  <c r="Q157" i="5"/>
  <c r="P157" i="5"/>
  <c r="M77" i="10" s="1"/>
  <c r="F119" i="10" s="1"/>
  <c r="O157" i="5"/>
  <c r="L77" i="10" s="1"/>
  <c r="N157" i="5"/>
  <c r="M157" i="5"/>
  <c r="L157" i="5"/>
  <c r="J77" i="10" s="1"/>
  <c r="K157" i="5"/>
  <c r="J157" i="5"/>
  <c r="AE156" i="5"/>
  <c r="W76" i="10" s="1"/>
  <c r="O118" i="10" s="1"/>
  <c r="AD156" i="5"/>
  <c r="V76" i="10" s="1"/>
  <c r="N118" i="10" s="1"/>
  <c r="AC156" i="5"/>
  <c r="AB156" i="5"/>
  <c r="T76" i="10" s="1"/>
  <c r="L118" i="10" s="1"/>
  <c r="AA156" i="5"/>
  <c r="S76" i="10" s="1"/>
  <c r="K118" i="10" s="1"/>
  <c r="Z156" i="5"/>
  <c r="R76" i="10" s="1"/>
  <c r="Y156" i="5"/>
  <c r="X156" i="5"/>
  <c r="P76" i="10" s="1"/>
  <c r="W156" i="5"/>
  <c r="O76" i="10" s="1"/>
  <c r="H118" i="10" s="1"/>
  <c r="V156" i="5"/>
  <c r="N76" i="10" s="1"/>
  <c r="U156" i="5"/>
  <c r="T156" i="5"/>
  <c r="S156" i="5"/>
  <c r="R156" i="5"/>
  <c r="Q156" i="5"/>
  <c r="P156" i="5"/>
  <c r="O156" i="5"/>
  <c r="L76" i="10" s="1"/>
  <c r="N156" i="5"/>
  <c r="K76" i="10" s="1"/>
  <c r="M156" i="5"/>
  <c r="L156" i="5"/>
  <c r="J76" i="10" s="1"/>
  <c r="K156" i="5"/>
  <c r="J156" i="5"/>
  <c r="AE155" i="5"/>
  <c r="AD155" i="5"/>
  <c r="V75" i="10" s="1"/>
  <c r="N117" i="10" s="1"/>
  <c r="AC155" i="5"/>
  <c r="U75" i="10" s="1"/>
  <c r="M117" i="10" s="1"/>
  <c r="AB155" i="5"/>
  <c r="T75" i="10" s="1"/>
  <c r="L117" i="10" s="1"/>
  <c r="AA155" i="5"/>
  <c r="Z155" i="5"/>
  <c r="R75" i="10" s="1"/>
  <c r="Y155" i="5"/>
  <c r="Q75" i="10" s="1"/>
  <c r="X155" i="5"/>
  <c r="P75" i="10" s="1"/>
  <c r="W155" i="5"/>
  <c r="V155" i="5"/>
  <c r="N75" i="10" s="1"/>
  <c r="U155" i="5"/>
  <c r="T155" i="5"/>
  <c r="S155" i="5"/>
  <c r="R155" i="5"/>
  <c r="Q155" i="5"/>
  <c r="P155" i="5"/>
  <c r="M75" i="10" s="1"/>
  <c r="F117" i="10" s="1"/>
  <c r="O155" i="5"/>
  <c r="L75" i="10" s="1"/>
  <c r="N155" i="5"/>
  <c r="M155" i="5"/>
  <c r="L155" i="5"/>
  <c r="J75" i="10" s="1"/>
  <c r="K155" i="5"/>
  <c r="J155" i="5"/>
  <c r="AE154" i="5"/>
  <c r="W74" i="10" s="1"/>
  <c r="O116" i="10" s="1"/>
  <c r="AD154" i="5"/>
  <c r="V74" i="10" s="1"/>
  <c r="N116" i="10" s="1"/>
  <c r="AC154" i="5"/>
  <c r="AB154" i="5"/>
  <c r="T74" i="10" s="1"/>
  <c r="L116" i="10" s="1"/>
  <c r="AA154" i="5"/>
  <c r="S74" i="10" s="1"/>
  <c r="K116" i="10" s="1"/>
  <c r="Z154" i="5"/>
  <c r="R74" i="10" s="1"/>
  <c r="Y154" i="5"/>
  <c r="X154" i="5"/>
  <c r="P74" i="10" s="1"/>
  <c r="W154" i="5"/>
  <c r="O74" i="10" s="1"/>
  <c r="H116" i="10" s="1"/>
  <c r="V154" i="5"/>
  <c r="N74" i="10" s="1"/>
  <c r="U154" i="5"/>
  <c r="T154" i="5"/>
  <c r="S154" i="5"/>
  <c r="R154" i="5"/>
  <c r="Q154" i="5"/>
  <c r="P154" i="5"/>
  <c r="O154" i="5"/>
  <c r="L74" i="10" s="1"/>
  <c r="N154" i="5"/>
  <c r="K74" i="10" s="1"/>
  <c r="M154" i="5"/>
  <c r="L154" i="5"/>
  <c r="J74" i="10" s="1"/>
  <c r="K154" i="5"/>
  <c r="J154" i="5"/>
  <c r="AE153" i="5"/>
  <c r="AD153" i="5"/>
  <c r="V73" i="10" s="1"/>
  <c r="N115" i="10" s="1"/>
  <c r="AC153" i="5"/>
  <c r="U73" i="10" s="1"/>
  <c r="M115" i="10" s="1"/>
  <c r="AB153" i="5"/>
  <c r="T73" i="10" s="1"/>
  <c r="L115" i="10" s="1"/>
  <c r="AA153" i="5"/>
  <c r="Z153" i="5"/>
  <c r="R73" i="10" s="1"/>
  <c r="Y153" i="5"/>
  <c r="Q73" i="10" s="1"/>
  <c r="X153" i="5"/>
  <c r="P73" i="10" s="1"/>
  <c r="W153" i="5"/>
  <c r="V153" i="5"/>
  <c r="N73" i="10" s="1"/>
  <c r="U153" i="5"/>
  <c r="T153" i="5"/>
  <c r="S153" i="5"/>
  <c r="R153" i="5"/>
  <c r="Q153" i="5"/>
  <c r="P153" i="5"/>
  <c r="M73" i="10" s="1"/>
  <c r="F115" i="10" s="1"/>
  <c r="O153" i="5"/>
  <c r="L73" i="10" s="1"/>
  <c r="N153" i="5"/>
  <c r="M153" i="5"/>
  <c r="L153" i="5"/>
  <c r="J73" i="10" s="1"/>
  <c r="K153" i="5"/>
  <c r="J153" i="5"/>
  <c r="AE152" i="5"/>
  <c r="W72" i="10" s="1"/>
  <c r="O114" i="10" s="1"/>
  <c r="AD152" i="5"/>
  <c r="V72" i="10" s="1"/>
  <c r="N114" i="10" s="1"/>
  <c r="AC152" i="5"/>
  <c r="AB152" i="5"/>
  <c r="T72" i="10" s="1"/>
  <c r="L114" i="10" s="1"/>
  <c r="AA152" i="5"/>
  <c r="S72" i="10" s="1"/>
  <c r="K114" i="10" s="1"/>
  <c r="Z152" i="5"/>
  <c r="R72" i="10" s="1"/>
  <c r="Y152" i="5"/>
  <c r="X152" i="5"/>
  <c r="P72" i="10" s="1"/>
  <c r="W152" i="5"/>
  <c r="O72" i="10" s="1"/>
  <c r="H114" i="10" s="1"/>
  <c r="V152" i="5"/>
  <c r="N72" i="10" s="1"/>
  <c r="U152" i="5"/>
  <c r="T152" i="5"/>
  <c r="S152" i="5"/>
  <c r="R152" i="5"/>
  <c r="Q152" i="5"/>
  <c r="P152" i="5"/>
  <c r="O152" i="5"/>
  <c r="L72" i="10" s="1"/>
  <c r="N152" i="5"/>
  <c r="K72" i="10" s="1"/>
  <c r="M152" i="5"/>
  <c r="L152" i="5"/>
  <c r="J72" i="10" s="1"/>
  <c r="K152" i="5"/>
  <c r="J152" i="5"/>
  <c r="AE151" i="5"/>
  <c r="AD151" i="5"/>
  <c r="V71" i="10" s="1"/>
  <c r="N113" i="10" s="1"/>
  <c r="AC151" i="5"/>
  <c r="U71" i="10" s="1"/>
  <c r="M113" i="10" s="1"/>
  <c r="AB151" i="5"/>
  <c r="T71" i="10" s="1"/>
  <c r="L113" i="10" s="1"/>
  <c r="AA151" i="5"/>
  <c r="Z151" i="5"/>
  <c r="R71" i="10" s="1"/>
  <c r="Y151" i="5"/>
  <c r="Q71" i="10" s="1"/>
  <c r="X151" i="5"/>
  <c r="P71" i="10" s="1"/>
  <c r="W151" i="5"/>
  <c r="O71" i="10" s="1"/>
  <c r="H113" i="10" s="1"/>
  <c r="V151" i="5"/>
  <c r="U151" i="5"/>
  <c r="T151" i="5"/>
  <c r="S151" i="5"/>
  <c r="R151" i="5"/>
  <c r="Q151" i="5"/>
  <c r="P151" i="5"/>
  <c r="M71" i="10" s="1"/>
  <c r="F113" i="10" s="1"/>
  <c r="O151" i="5"/>
  <c r="L71" i="10" s="1"/>
  <c r="N151" i="5"/>
  <c r="K71" i="10" s="1"/>
  <c r="M151" i="5"/>
  <c r="L151" i="5"/>
  <c r="J71" i="10" s="1"/>
  <c r="K151" i="5"/>
  <c r="J151" i="5"/>
  <c r="AE150" i="5"/>
  <c r="AD150" i="5"/>
  <c r="V70" i="10" s="1"/>
  <c r="N112" i="10" s="1"/>
  <c r="AC150" i="5"/>
  <c r="U70" i="10" s="1"/>
  <c r="M112" i="10" s="1"/>
  <c r="AB150" i="5"/>
  <c r="T70" i="10" s="1"/>
  <c r="L112" i="10" s="1"/>
  <c r="AA150" i="5"/>
  <c r="S70" i="10" s="1"/>
  <c r="K112" i="10" s="1"/>
  <c r="Z150" i="5"/>
  <c r="R70" i="10" s="1"/>
  <c r="Y150" i="5"/>
  <c r="X150" i="5"/>
  <c r="P70" i="10" s="1"/>
  <c r="W150" i="5"/>
  <c r="O70" i="10" s="1"/>
  <c r="H112" i="10" s="1"/>
  <c r="V150" i="5"/>
  <c r="N70" i="10" s="1"/>
  <c r="U150" i="5"/>
  <c r="T150" i="5"/>
  <c r="S150" i="5"/>
  <c r="R150" i="5"/>
  <c r="Q150" i="5"/>
  <c r="P150" i="5"/>
  <c r="M70" i="10" s="1"/>
  <c r="F112" i="10" s="1"/>
  <c r="O150" i="5"/>
  <c r="N150" i="5"/>
  <c r="K70" i="10" s="1"/>
  <c r="M150" i="5"/>
  <c r="L150" i="5"/>
  <c r="J70" i="10" s="1"/>
  <c r="K150" i="5"/>
  <c r="J150" i="5"/>
  <c r="AE149" i="5"/>
  <c r="W69" i="10" s="1"/>
  <c r="O111" i="10" s="1"/>
  <c r="AD149" i="5"/>
  <c r="V69" i="10" s="1"/>
  <c r="N111" i="10" s="1"/>
  <c r="AC149" i="5"/>
  <c r="AB149" i="5"/>
  <c r="T69" i="10" s="1"/>
  <c r="L111" i="10" s="1"/>
  <c r="AA149" i="5"/>
  <c r="S69" i="10" s="1"/>
  <c r="K111" i="10" s="1"/>
  <c r="Z149" i="5"/>
  <c r="R69" i="10" s="1"/>
  <c r="Y149" i="5"/>
  <c r="Q69" i="10" s="1"/>
  <c r="X149" i="5"/>
  <c r="P69" i="10" s="1"/>
  <c r="W149" i="5"/>
  <c r="V149" i="5"/>
  <c r="N69" i="10" s="1"/>
  <c r="U149" i="5"/>
  <c r="T149" i="5"/>
  <c r="S149" i="5"/>
  <c r="R149" i="5"/>
  <c r="Q149" i="5"/>
  <c r="P149" i="5"/>
  <c r="M69" i="10" s="1"/>
  <c r="F111" i="10" s="1"/>
  <c r="O149" i="5"/>
  <c r="L69" i="10" s="1"/>
  <c r="N149" i="5"/>
  <c r="K69" i="10" s="1"/>
  <c r="M149" i="5"/>
  <c r="L149" i="5"/>
  <c r="J69" i="10" s="1"/>
  <c r="K149" i="5"/>
  <c r="J149" i="5"/>
  <c r="AE148" i="5"/>
  <c r="W68" i="10" s="1"/>
  <c r="O110" i="10" s="1"/>
  <c r="AD148" i="5"/>
  <c r="V68" i="10" s="1"/>
  <c r="N110" i="10" s="1"/>
  <c r="AC148" i="5"/>
  <c r="U68" i="10" s="1"/>
  <c r="M110" i="10" s="1"/>
  <c r="AB148" i="5"/>
  <c r="T68" i="10" s="1"/>
  <c r="L110" i="10" s="1"/>
  <c r="AA148" i="5"/>
  <c r="Z148" i="5"/>
  <c r="R68" i="10" s="1"/>
  <c r="Y148" i="5"/>
  <c r="Q68" i="10" s="1"/>
  <c r="X148" i="5"/>
  <c r="P68" i="10" s="1"/>
  <c r="W148" i="5"/>
  <c r="O68" i="10" s="1"/>
  <c r="H110" i="10" s="1"/>
  <c r="V148" i="5"/>
  <c r="N68" i="10" s="1"/>
  <c r="U148" i="5"/>
  <c r="T148" i="5"/>
  <c r="S148" i="5"/>
  <c r="R148" i="5"/>
  <c r="Q148" i="5"/>
  <c r="P148" i="5"/>
  <c r="O148" i="5"/>
  <c r="L68" i="10" s="1"/>
  <c r="N148" i="5"/>
  <c r="K68" i="10" s="1"/>
  <c r="M148" i="5"/>
  <c r="L148" i="5"/>
  <c r="J68" i="10" s="1"/>
  <c r="K148" i="5"/>
  <c r="J148" i="5"/>
  <c r="AE147" i="5"/>
  <c r="W67" i="10" s="1"/>
  <c r="O109" i="10" s="1"/>
  <c r="AD147" i="5"/>
  <c r="AC147" i="5"/>
  <c r="U67" i="10" s="1"/>
  <c r="M109" i="10" s="1"/>
  <c r="AB147" i="5"/>
  <c r="T67" i="10" s="1"/>
  <c r="L109" i="10" s="1"/>
  <c r="AA147" i="5"/>
  <c r="S67" i="10" s="1"/>
  <c r="K109" i="10" s="1"/>
  <c r="Z147" i="5"/>
  <c r="R67" i="10" s="1"/>
  <c r="Y147" i="5"/>
  <c r="X147" i="5"/>
  <c r="P67" i="10" s="1"/>
  <c r="W147" i="5"/>
  <c r="O67" i="10" s="1"/>
  <c r="H109" i="10" s="1"/>
  <c r="V147" i="5"/>
  <c r="N67" i="10" s="1"/>
  <c r="U147" i="5"/>
  <c r="T147" i="5"/>
  <c r="S147" i="5"/>
  <c r="R147" i="5"/>
  <c r="Q147" i="5"/>
  <c r="P147" i="5"/>
  <c r="M67" i="10" s="1"/>
  <c r="F109" i="10" s="1"/>
  <c r="O147" i="5"/>
  <c r="L67" i="10" s="1"/>
  <c r="N147" i="5"/>
  <c r="M147" i="5"/>
  <c r="L147" i="5"/>
  <c r="J67" i="10" s="1"/>
  <c r="K147" i="5"/>
  <c r="J147" i="5"/>
  <c r="AE146" i="5"/>
  <c r="W66" i="10" s="1"/>
  <c r="O108" i="10" s="1"/>
  <c r="AD146" i="5"/>
  <c r="V66" i="10" s="1"/>
  <c r="N108" i="10" s="1"/>
  <c r="AC146" i="5"/>
  <c r="U66" i="10" s="1"/>
  <c r="M108" i="10" s="1"/>
  <c r="AB146" i="5"/>
  <c r="AA146" i="5"/>
  <c r="S66" i="10" s="1"/>
  <c r="K108" i="10" s="1"/>
  <c r="Z146" i="5"/>
  <c r="R66" i="10" s="1"/>
  <c r="Y146" i="5"/>
  <c r="Q66" i="10" s="1"/>
  <c r="X146" i="5"/>
  <c r="P66" i="10" s="1"/>
  <c r="W146" i="5"/>
  <c r="V146" i="5"/>
  <c r="N66" i="10" s="1"/>
  <c r="U146" i="5"/>
  <c r="T146" i="5"/>
  <c r="S146" i="5"/>
  <c r="R146" i="5"/>
  <c r="Q146" i="5"/>
  <c r="P146" i="5"/>
  <c r="M66" i="10" s="1"/>
  <c r="F108" i="10" s="1"/>
  <c r="O146" i="5"/>
  <c r="L66" i="10" s="1"/>
  <c r="N146" i="5"/>
  <c r="K66" i="10" s="1"/>
  <c r="M146" i="5"/>
  <c r="L146" i="5"/>
  <c r="J66" i="10" s="1"/>
  <c r="K146" i="5"/>
  <c r="J146" i="5"/>
  <c r="AE145" i="5"/>
  <c r="AD145" i="5"/>
  <c r="V65" i="10" s="1"/>
  <c r="N107" i="10" s="1"/>
  <c r="AC145" i="5"/>
  <c r="U65" i="10" s="1"/>
  <c r="M107" i="10" s="1"/>
  <c r="AB145" i="5"/>
  <c r="T65" i="10" s="1"/>
  <c r="L107" i="10" s="1"/>
  <c r="AA145" i="5"/>
  <c r="S65" i="10" s="1"/>
  <c r="K107" i="10" s="1"/>
  <c r="Z145" i="5"/>
  <c r="Y145" i="5"/>
  <c r="Q65" i="10" s="1"/>
  <c r="X145" i="5"/>
  <c r="P65" i="10" s="1"/>
  <c r="W145" i="5"/>
  <c r="O65" i="10" s="1"/>
  <c r="H107" i="10" s="1"/>
  <c r="V145" i="5"/>
  <c r="N65" i="10" s="1"/>
  <c r="U145" i="5"/>
  <c r="T145" i="5"/>
  <c r="S145" i="5"/>
  <c r="R145" i="5"/>
  <c r="Q145" i="5"/>
  <c r="P145" i="5"/>
  <c r="M65" i="10" s="1"/>
  <c r="F107" i="10" s="1"/>
  <c r="O145" i="5"/>
  <c r="L65" i="10" s="1"/>
  <c r="N145" i="5"/>
  <c r="K65" i="10" s="1"/>
  <c r="M145" i="5"/>
  <c r="L145" i="5"/>
  <c r="J65" i="10" s="1"/>
  <c r="K145" i="5"/>
  <c r="J145" i="5"/>
  <c r="AE144" i="5"/>
  <c r="W64" i="10" s="1"/>
  <c r="O106" i="10" s="1"/>
  <c r="AD144" i="5"/>
  <c r="V64" i="10" s="1"/>
  <c r="N106" i="10" s="1"/>
  <c r="AC144" i="5"/>
  <c r="AB144" i="5"/>
  <c r="T64" i="10" s="1"/>
  <c r="L106" i="10" s="1"/>
  <c r="AA144" i="5"/>
  <c r="S64" i="10" s="1"/>
  <c r="K106" i="10" s="1"/>
  <c r="Z144" i="5"/>
  <c r="R64" i="10" s="1"/>
  <c r="Y144" i="5"/>
  <c r="Q64" i="10" s="1"/>
  <c r="X144" i="5"/>
  <c r="W144" i="5"/>
  <c r="O64" i="10" s="1"/>
  <c r="H106" i="10" s="1"/>
  <c r="V144" i="5"/>
  <c r="N64" i="10" s="1"/>
  <c r="U144" i="5"/>
  <c r="T144" i="5"/>
  <c r="S144" i="5"/>
  <c r="R144" i="5"/>
  <c r="Q144" i="5"/>
  <c r="P144" i="5"/>
  <c r="M64" i="10" s="1"/>
  <c r="F106" i="10" s="1"/>
  <c r="O144" i="5"/>
  <c r="L64" i="10" s="1"/>
  <c r="N144" i="5"/>
  <c r="K64" i="10" s="1"/>
  <c r="M144" i="5"/>
  <c r="L144" i="5"/>
  <c r="J64" i="10" s="1"/>
  <c r="K144" i="5"/>
  <c r="J144" i="5"/>
  <c r="AE143" i="5"/>
  <c r="W63" i="10" s="1"/>
  <c r="O105" i="10" s="1"/>
  <c r="AD143" i="5"/>
  <c r="V63" i="10" s="1"/>
  <c r="N105" i="10" s="1"/>
  <c r="AC143" i="5"/>
  <c r="U63" i="10" s="1"/>
  <c r="M105" i="10" s="1"/>
  <c r="AB143" i="5"/>
  <c r="T63" i="10" s="1"/>
  <c r="L105" i="10" s="1"/>
  <c r="AA143" i="5"/>
  <c r="Z143" i="5"/>
  <c r="R63" i="10" s="1"/>
  <c r="Y143" i="5"/>
  <c r="Q63" i="10" s="1"/>
  <c r="X143" i="5"/>
  <c r="P63" i="10" s="1"/>
  <c r="W143" i="5"/>
  <c r="O63" i="10" s="1"/>
  <c r="H105" i="10" s="1"/>
  <c r="V143" i="5"/>
  <c r="U143" i="5"/>
  <c r="T143" i="5"/>
  <c r="S143" i="5"/>
  <c r="R143" i="5"/>
  <c r="Q143" i="5"/>
  <c r="P143" i="5"/>
  <c r="M63" i="10" s="1"/>
  <c r="F105" i="10" s="1"/>
  <c r="O143" i="5"/>
  <c r="L63" i="10" s="1"/>
  <c r="N143" i="5"/>
  <c r="K63" i="10" s="1"/>
  <c r="M143" i="5"/>
  <c r="L143" i="5"/>
  <c r="J63" i="10" s="1"/>
  <c r="K143" i="5"/>
  <c r="J143" i="5"/>
  <c r="AE142" i="5"/>
  <c r="AD142" i="5"/>
  <c r="V62" i="10" s="1"/>
  <c r="N104" i="10" s="1"/>
  <c r="AC142" i="5"/>
  <c r="U62" i="10" s="1"/>
  <c r="M104" i="10" s="1"/>
  <c r="AB142" i="5"/>
  <c r="T62" i="10" s="1"/>
  <c r="L104" i="10" s="1"/>
  <c r="AA142" i="5"/>
  <c r="S62" i="10" s="1"/>
  <c r="K104" i="10" s="1"/>
  <c r="Z142" i="5"/>
  <c r="R62" i="10" s="1"/>
  <c r="Y142" i="5"/>
  <c r="X142" i="5"/>
  <c r="P62" i="10" s="1"/>
  <c r="W142" i="5"/>
  <c r="O62" i="10" s="1"/>
  <c r="H104" i="10" s="1"/>
  <c r="V142" i="5"/>
  <c r="N62" i="10" s="1"/>
  <c r="U142" i="5"/>
  <c r="T142" i="5"/>
  <c r="S142" i="5"/>
  <c r="R142" i="5"/>
  <c r="Q142" i="5"/>
  <c r="P142" i="5"/>
  <c r="M62" i="10" s="1"/>
  <c r="F104" i="10" s="1"/>
  <c r="O142" i="5"/>
  <c r="N142" i="5"/>
  <c r="K62" i="10" s="1"/>
  <c r="M142" i="5"/>
  <c r="L142" i="5"/>
  <c r="J62" i="10" s="1"/>
  <c r="K142" i="5"/>
  <c r="J142" i="5"/>
  <c r="AE141" i="5"/>
  <c r="W61" i="10" s="1"/>
  <c r="O103" i="10" s="1"/>
  <c r="AD141" i="5"/>
  <c r="V61" i="10" s="1"/>
  <c r="N103" i="10" s="1"/>
  <c r="AC141" i="5"/>
  <c r="AB141" i="5"/>
  <c r="T61" i="10" s="1"/>
  <c r="L103" i="10" s="1"/>
  <c r="AA141" i="5"/>
  <c r="S61" i="10" s="1"/>
  <c r="K103" i="10" s="1"/>
  <c r="Z141" i="5"/>
  <c r="R61" i="10" s="1"/>
  <c r="Y141" i="5"/>
  <c r="Q61" i="10" s="1"/>
  <c r="X141" i="5"/>
  <c r="P61" i="10" s="1"/>
  <c r="W141" i="5"/>
  <c r="V141" i="5"/>
  <c r="N61" i="10" s="1"/>
  <c r="U141" i="5"/>
  <c r="T141" i="5"/>
  <c r="S141" i="5"/>
  <c r="R141" i="5"/>
  <c r="Q141" i="5"/>
  <c r="P141" i="5"/>
  <c r="M61" i="10" s="1"/>
  <c r="F103" i="10" s="1"/>
  <c r="O141" i="5"/>
  <c r="L61" i="10" s="1"/>
  <c r="N141" i="5"/>
  <c r="K61" i="10" s="1"/>
  <c r="M141" i="5"/>
  <c r="L141" i="5"/>
  <c r="J61" i="10" s="1"/>
  <c r="K141" i="5"/>
  <c r="J141" i="5"/>
  <c r="AE140" i="5"/>
  <c r="W60" i="10" s="1"/>
  <c r="O102" i="10" s="1"/>
  <c r="AD140" i="5"/>
  <c r="V60" i="10" s="1"/>
  <c r="N102" i="10" s="1"/>
  <c r="AC140" i="5"/>
  <c r="U60" i="10" s="1"/>
  <c r="M102" i="10" s="1"/>
  <c r="AB140" i="5"/>
  <c r="T60" i="10" s="1"/>
  <c r="L102" i="10" s="1"/>
  <c r="AA140" i="5"/>
  <c r="Z140" i="5"/>
  <c r="R60" i="10" s="1"/>
  <c r="Y140" i="5"/>
  <c r="Q60" i="10" s="1"/>
  <c r="X140" i="5"/>
  <c r="P60" i="10" s="1"/>
  <c r="W140" i="5"/>
  <c r="O60" i="10" s="1"/>
  <c r="H102" i="10" s="1"/>
  <c r="V140" i="5"/>
  <c r="N60" i="10" s="1"/>
  <c r="U140" i="5"/>
  <c r="T140" i="5"/>
  <c r="S140" i="5"/>
  <c r="R140" i="5"/>
  <c r="Q140" i="5"/>
  <c r="P140" i="5"/>
  <c r="O140" i="5"/>
  <c r="L60" i="10" s="1"/>
  <c r="N140" i="5"/>
  <c r="K60" i="10" s="1"/>
  <c r="M140" i="5"/>
  <c r="L140" i="5"/>
  <c r="J60" i="10" s="1"/>
  <c r="K140" i="5"/>
  <c r="J140" i="5"/>
  <c r="AE139" i="5"/>
  <c r="W59" i="10" s="1"/>
  <c r="O101" i="10" s="1"/>
  <c r="AD139" i="5"/>
  <c r="AC139" i="5"/>
  <c r="U59" i="10" s="1"/>
  <c r="M101" i="10" s="1"/>
  <c r="AB139" i="5"/>
  <c r="T59" i="10" s="1"/>
  <c r="L101" i="10" s="1"/>
  <c r="AA139" i="5"/>
  <c r="S59" i="10" s="1"/>
  <c r="K101" i="10" s="1"/>
  <c r="Z139" i="5"/>
  <c r="R59" i="10" s="1"/>
  <c r="Y139" i="5"/>
  <c r="X139" i="5"/>
  <c r="P59" i="10" s="1"/>
  <c r="W139" i="5"/>
  <c r="O59" i="10" s="1"/>
  <c r="H101" i="10" s="1"/>
  <c r="V139" i="5"/>
  <c r="N59" i="10" s="1"/>
  <c r="U139" i="5"/>
  <c r="T139" i="5"/>
  <c r="S139" i="5"/>
  <c r="R139" i="5"/>
  <c r="Q139" i="5"/>
  <c r="P139" i="5"/>
  <c r="M59" i="10" s="1"/>
  <c r="F101" i="10" s="1"/>
  <c r="O139" i="5"/>
  <c r="L59" i="10" s="1"/>
  <c r="N139" i="5"/>
  <c r="M139" i="5"/>
  <c r="L139" i="5"/>
  <c r="J59" i="10" s="1"/>
  <c r="K139" i="5"/>
  <c r="J139" i="5"/>
  <c r="AE138" i="5"/>
  <c r="W58" i="10" s="1"/>
  <c r="O100" i="10" s="1"/>
  <c r="AD138" i="5"/>
  <c r="V58" i="10" s="1"/>
  <c r="N100" i="10" s="1"/>
  <c r="AC138" i="5"/>
  <c r="U58" i="10" s="1"/>
  <c r="M100" i="10" s="1"/>
  <c r="AB138" i="5"/>
  <c r="AA138" i="5"/>
  <c r="S58" i="10" s="1"/>
  <c r="K100" i="10" s="1"/>
  <c r="Z138" i="5"/>
  <c r="R58" i="10" s="1"/>
  <c r="Y138" i="5"/>
  <c r="Q58" i="10" s="1"/>
  <c r="X138" i="5"/>
  <c r="P58" i="10" s="1"/>
  <c r="W138" i="5"/>
  <c r="V138" i="5"/>
  <c r="N58" i="10" s="1"/>
  <c r="U138" i="5"/>
  <c r="T138" i="5"/>
  <c r="S138" i="5"/>
  <c r="R138" i="5"/>
  <c r="Q138" i="5"/>
  <c r="P138" i="5"/>
  <c r="M58" i="10" s="1"/>
  <c r="F100" i="10" s="1"/>
  <c r="O138" i="5"/>
  <c r="L58" i="10" s="1"/>
  <c r="N138" i="5"/>
  <c r="K58" i="10" s="1"/>
  <c r="M138" i="5"/>
  <c r="L138" i="5"/>
  <c r="J58" i="10" s="1"/>
  <c r="K138" i="5"/>
  <c r="J138" i="5"/>
  <c r="AE137" i="5"/>
  <c r="AD137" i="5"/>
  <c r="V57" i="10" s="1"/>
  <c r="N99" i="10" s="1"/>
  <c r="AC137" i="5"/>
  <c r="U57" i="10" s="1"/>
  <c r="M99" i="10" s="1"/>
  <c r="AB137" i="5"/>
  <c r="T57" i="10" s="1"/>
  <c r="L99" i="10" s="1"/>
  <c r="AA137" i="5"/>
  <c r="S57" i="10" s="1"/>
  <c r="K99" i="10" s="1"/>
  <c r="Z137" i="5"/>
  <c r="Y137" i="5"/>
  <c r="Q57" i="10" s="1"/>
  <c r="X137" i="5"/>
  <c r="P57" i="10" s="1"/>
  <c r="W137" i="5"/>
  <c r="O57" i="10" s="1"/>
  <c r="H99" i="10" s="1"/>
  <c r="V137" i="5"/>
  <c r="N57" i="10" s="1"/>
  <c r="U137" i="5"/>
  <c r="T137" i="5"/>
  <c r="S137" i="5"/>
  <c r="R137" i="5"/>
  <c r="Q137" i="5"/>
  <c r="P137" i="5"/>
  <c r="M57" i="10" s="1"/>
  <c r="F99" i="10" s="1"/>
  <c r="O137" i="5"/>
  <c r="L57" i="10" s="1"/>
  <c r="N137" i="5"/>
  <c r="K57" i="10" s="1"/>
  <c r="M137" i="5"/>
  <c r="L137" i="5"/>
  <c r="J57" i="10" s="1"/>
  <c r="K137" i="5"/>
  <c r="J137" i="5"/>
  <c r="AE136" i="5"/>
  <c r="W56" i="10" s="1"/>
  <c r="O98" i="10" s="1"/>
  <c r="AD136" i="5"/>
  <c r="V56" i="10" s="1"/>
  <c r="N98" i="10" s="1"/>
  <c r="AC136" i="5"/>
  <c r="U56" i="10" s="1"/>
  <c r="M98" i="10" s="1"/>
  <c r="AB136" i="5"/>
  <c r="AA136" i="5"/>
  <c r="S56" i="10" s="1"/>
  <c r="K98" i="10" s="1"/>
  <c r="Z136" i="5"/>
  <c r="R56" i="10" s="1"/>
  <c r="Y136" i="5"/>
  <c r="Q56" i="10" s="1"/>
  <c r="X136" i="5"/>
  <c r="P56" i="10" s="1"/>
  <c r="W136" i="5"/>
  <c r="O56" i="10" s="1"/>
  <c r="H98" i="10" s="1"/>
  <c r="V136" i="5"/>
  <c r="N56" i="10" s="1"/>
  <c r="U136" i="5"/>
  <c r="T136" i="5"/>
  <c r="S136" i="5"/>
  <c r="R136" i="5"/>
  <c r="Q136" i="5"/>
  <c r="P136" i="5"/>
  <c r="M56" i="10" s="1"/>
  <c r="F98" i="10" s="1"/>
  <c r="O136" i="5"/>
  <c r="N136" i="5"/>
  <c r="K56" i="10" s="1"/>
  <c r="M136" i="5"/>
  <c r="L136" i="5"/>
  <c r="J56" i="10" s="1"/>
  <c r="K136" i="5"/>
  <c r="J136" i="5"/>
  <c r="AE135" i="5"/>
  <c r="W55" i="10" s="1"/>
  <c r="O97" i="10" s="1"/>
  <c r="AD135" i="5"/>
  <c r="V55" i="10" s="1"/>
  <c r="N97" i="10" s="1"/>
  <c r="AC135" i="5"/>
  <c r="U55" i="10" s="1"/>
  <c r="M97" i="10" s="1"/>
  <c r="AB135" i="5"/>
  <c r="T55" i="10" s="1"/>
  <c r="L97" i="10" s="1"/>
  <c r="AA135" i="5"/>
  <c r="S55" i="10" s="1"/>
  <c r="K97" i="10" s="1"/>
  <c r="Z135" i="5"/>
  <c r="Y135" i="5"/>
  <c r="Q55" i="10" s="1"/>
  <c r="X135" i="5"/>
  <c r="P55" i="10" s="1"/>
  <c r="W135" i="5"/>
  <c r="O55" i="10" s="1"/>
  <c r="H97" i="10" s="1"/>
  <c r="V135" i="5"/>
  <c r="N55" i="10" s="1"/>
  <c r="U135" i="5"/>
  <c r="T135" i="5"/>
  <c r="S135" i="5"/>
  <c r="R135" i="5"/>
  <c r="Q135" i="5"/>
  <c r="P135" i="5"/>
  <c r="M55" i="10" s="1"/>
  <c r="F97" i="10" s="1"/>
  <c r="O135" i="5"/>
  <c r="L55" i="10" s="1"/>
  <c r="N135" i="5"/>
  <c r="K55" i="10" s="1"/>
  <c r="M135" i="5"/>
  <c r="L135" i="5"/>
  <c r="J55" i="10" s="1"/>
  <c r="K135" i="5"/>
  <c r="J135" i="5"/>
  <c r="AE134" i="5"/>
  <c r="W54" i="10" s="1"/>
  <c r="O96" i="10" s="1"/>
  <c r="AD134" i="5"/>
  <c r="V54" i="10" s="1"/>
  <c r="N96" i="10" s="1"/>
  <c r="AC134" i="5"/>
  <c r="U54" i="10" s="1"/>
  <c r="M96" i="10" s="1"/>
  <c r="AB134" i="5"/>
  <c r="T54" i="10" s="1"/>
  <c r="L96" i="10" s="1"/>
  <c r="AA134" i="5"/>
  <c r="S54" i="10" s="1"/>
  <c r="K96" i="10" s="1"/>
  <c r="Z134" i="5"/>
  <c r="R54" i="10" s="1"/>
  <c r="Y134" i="5"/>
  <c r="Q54" i="10" s="1"/>
  <c r="X134" i="5"/>
  <c r="W134" i="5"/>
  <c r="O54" i="10" s="1"/>
  <c r="H96" i="10" s="1"/>
  <c r="V134" i="5"/>
  <c r="N54" i="10" s="1"/>
  <c r="U134" i="5"/>
  <c r="T134" i="5"/>
  <c r="S134" i="5"/>
  <c r="R134" i="5"/>
  <c r="Q134" i="5"/>
  <c r="P134" i="5"/>
  <c r="M54" i="10" s="1"/>
  <c r="F96" i="10" s="1"/>
  <c r="O134" i="5"/>
  <c r="L54" i="10" s="1"/>
  <c r="N134" i="5"/>
  <c r="K54" i="10" s="1"/>
  <c r="M134" i="5"/>
  <c r="L134" i="5"/>
  <c r="J54" i="10" s="1"/>
  <c r="K134" i="5"/>
  <c r="J134" i="5"/>
  <c r="AE133" i="5"/>
  <c r="W53" i="10" s="1"/>
  <c r="O95" i="10" s="1"/>
  <c r="AD133" i="5"/>
  <c r="AC133" i="5"/>
  <c r="U53" i="10" s="1"/>
  <c r="M95" i="10" s="1"/>
  <c r="AB133" i="5"/>
  <c r="T53" i="10" s="1"/>
  <c r="L95" i="10" s="1"/>
  <c r="AA133" i="5"/>
  <c r="S53" i="10" s="1"/>
  <c r="K95" i="10" s="1"/>
  <c r="Z133" i="5"/>
  <c r="R53" i="10" s="1"/>
  <c r="Y133" i="5"/>
  <c r="Q53" i="10" s="1"/>
  <c r="X133" i="5"/>
  <c r="P53" i="10" s="1"/>
  <c r="W133" i="5"/>
  <c r="O53" i="10" s="1"/>
  <c r="H95" i="10" s="1"/>
  <c r="V133" i="5"/>
  <c r="U133" i="5"/>
  <c r="T133" i="5"/>
  <c r="S133" i="5"/>
  <c r="R133" i="5"/>
  <c r="Q133" i="5"/>
  <c r="P133" i="5"/>
  <c r="M53" i="10" s="1"/>
  <c r="F95" i="10" s="1"/>
  <c r="O133" i="5"/>
  <c r="L53" i="10" s="1"/>
  <c r="N133" i="5"/>
  <c r="K53" i="10" s="1"/>
  <c r="M133" i="5"/>
  <c r="L133" i="5"/>
  <c r="J53" i="10" s="1"/>
  <c r="K133" i="5"/>
  <c r="J133" i="5"/>
  <c r="AE132" i="5"/>
  <c r="W52" i="10" s="1"/>
  <c r="O94" i="10" s="1"/>
  <c r="AD132" i="5"/>
  <c r="V52" i="10" s="1"/>
  <c r="N94" i="10" s="1"/>
  <c r="AC132" i="5"/>
  <c r="U52" i="10" s="1"/>
  <c r="M94" i="10" s="1"/>
  <c r="AB132" i="5"/>
  <c r="AA132" i="5"/>
  <c r="S52" i="10" s="1"/>
  <c r="K94" i="10" s="1"/>
  <c r="Z132" i="5"/>
  <c r="R52" i="10" s="1"/>
  <c r="Y132" i="5"/>
  <c r="Q52" i="10" s="1"/>
  <c r="X132" i="5"/>
  <c r="P52" i="10" s="1"/>
  <c r="W132" i="5"/>
  <c r="O52" i="10" s="1"/>
  <c r="H94" i="10" s="1"/>
  <c r="V132" i="5"/>
  <c r="N52" i="10" s="1"/>
  <c r="U132" i="5"/>
  <c r="T132" i="5"/>
  <c r="S132" i="5"/>
  <c r="R132" i="5"/>
  <c r="Q132" i="5"/>
  <c r="P132" i="5"/>
  <c r="M52" i="10" s="1"/>
  <c r="F94" i="10" s="1"/>
  <c r="O132" i="5"/>
  <c r="N132" i="5"/>
  <c r="K52" i="10" s="1"/>
  <c r="M132" i="5"/>
  <c r="L132" i="5"/>
  <c r="J52" i="10" s="1"/>
  <c r="K132" i="5"/>
  <c r="J132" i="5"/>
  <c r="AE131" i="5"/>
  <c r="W51" i="10" s="1"/>
  <c r="O93" i="10" s="1"/>
  <c r="AD131" i="5"/>
  <c r="V51" i="10" s="1"/>
  <c r="N93" i="10" s="1"/>
  <c r="AC131" i="5"/>
  <c r="U51" i="10" s="1"/>
  <c r="M93" i="10" s="1"/>
  <c r="AB131" i="5"/>
  <c r="T51" i="10" s="1"/>
  <c r="L93" i="10" s="1"/>
  <c r="AA131" i="5"/>
  <c r="S51" i="10" s="1"/>
  <c r="K93" i="10" s="1"/>
  <c r="Z131" i="5"/>
  <c r="Y131" i="5"/>
  <c r="Q51" i="10" s="1"/>
  <c r="X131" i="5"/>
  <c r="P51" i="10" s="1"/>
  <c r="W131" i="5"/>
  <c r="O51" i="10" s="1"/>
  <c r="H93" i="10" s="1"/>
  <c r="V131" i="5"/>
  <c r="N51" i="10" s="1"/>
  <c r="U131" i="5"/>
  <c r="T131" i="5"/>
  <c r="S131" i="5"/>
  <c r="R131" i="5"/>
  <c r="Q131" i="5"/>
  <c r="P131" i="5"/>
  <c r="M51" i="10" s="1"/>
  <c r="F93" i="10" s="1"/>
  <c r="O131" i="5"/>
  <c r="L51" i="10" s="1"/>
  <c r="N131" i="5"/>
  <c r="K51" i="10" s="1"/>
  <c r="M131" i="5"/>
  <c r="L131" i="5"/>
  <c r="J51" i="10" s="1"/>
  <c r="J131" i="5"/>
  <c r="AE130" i="5"/>
  <c r="W50" i="10" s="1"/>
  <c r="O92" i="10" s="1"/>
  <c r="AD130" i="5"/>
  <c r="V50" i="10" s="1"/>
  <c r="N92" i="10" s="1"/>
  <c r="AC130" i="5"/>
  <c r="U50" i="10" s="1"/>
  <c r="M92" i="10" s="1"/>
  <c r="AB130" i="5"/>
  <c r="T50" i="10" s="1"/>
  <c r="L92" i="10" s="1"/>
  <c r="AA130" i="5"/>
  <c r="S50" i="10" s="1"/>
  <c r="K92" i="10" s="1"/>
  <c r="Z130" i="5"/>
  <c r="R50" i="10" s="1"/>
  <c r="Y130" i="5"/>
  <c r="Q50" i="10" s="1"/>
  <c r="X130" i="5"/>
  <c r="W130" i="5"/>
  <c r="O50" i="10" s="1"/>
  <c r="H92" i="10" s="1"/>
  <c r="V130" i="5"/>
  <c r="N50" i="10" s="1"/>
  <c r="U130" i="5"/>
  <c r="T130" i="5"/>
  <c r="S130" i="5"/>
  <c r="R130" i="5"/>
  <c r="Q130" i="5"/>
  <c r="P130" i="5"/>
  <c r="M50" i="10" s="1"/>
  <c r="F92" i="10" s="1"/>
  <c r="O130" i="5"/>
  <c r="L50" i="10" s="1"/>
  <c r="N130" i="5"/>
  <c r="K50" i="10" s="1"/>
  <c r="M130" i="5"/>
  <c r="L130" i="5"/>
  <c r="J50" i="10" s="1"/>
  <c r="K130" i="5"/>
  <c r="J130" i="5"/>
  <c r="AE129" i="5"/>
  <c r="W49" i="10" s="1"/>
  <c r="O91" i="10" s="1"/>
  <c r="AD129" i="5"/>
  <c r="AC129" i="5"/>
  <c r="U49" i="10" s="1"/>
  <c r="M91" i="10" s="1"/>
  <c r="AB129" i="5"/>
  <c r="T49" i="10" s="1"/>
  <c r="L91" i="10" s="1"/>
  <c r="AA129" i="5"/>
  <c r="S49" i="10" s="1"/>
  <c r="K91" i="10" s="1"/>
  <c r="Z129" i="5"/>
  <c r="R49" i="10" s="1"/>
  <c r="Y129" i="5"/>
  <c r="Q49" i="10" s="1"/>
  <c r="X129" i="5"/>
  <c r="P49" i="10" s="1"/>
  <c r="W129" i="5"/>
  <c r="O49" i="10" s="1"/>
  <c r="H91" i="10" s="1"/>
  <c r="V129" i="5"/>
  <c r="U129" i="5"/>
  <c r="T129" i="5"/>
  <c r="S129" i="5"/>
  <c r="R129" i="5"/>
  <c r="Q129" i="5"/>
  <c r="P129" i="5"/>
  <c r="M49" i="10" s="1"/>
  <c r="F91" i="10" s="1"/>
  <c r="O129" i="5"/>
  <c r="L49" i="10" s="1"/>
  <c r="N129" i="5"/>
  <c r="K49" i="10" s="1"/>
  <c r="M129" i="5"/>
  <c r="L129" i="5"/>
  <c r="J49" i="10" s="1"/>
  <c r="K129" i="5"/>
  <c r="J129" i="5"/>
  <c r="AE128" i="5"/>
  <c r="W48" i="10" s="1"/>
  <c r="O90" i="10" s="1"/>
  <c r="AD128" i="5"/>
  <c r="V48" i="10" s="1"/>
  <c r="N90" i="10" s="1"/>
  <c r="AC128" i="5"/>
  <c r="U48" i="10" s="1"/>
  <c r="M90" i="10" s="1"/>
  <c r="AB128" i="5"/>
  <c r="AA128" i="5"/>
  <c r="S48" i="10" s="1"/>
  <c r="K90" i="10" s="1"/>
  <c r="Z128" i="5"/>
  <c r="R48" i="10" s="1"/>
  <c r="Y128" i="5"/>
  <c r="Q48" i="10" s="1"/>
  <c r="X128" i="5"/>
  <c r="P48" i="10" s="1"/>
  <c r="W128" i="5"/>
  <c r="O48" i="10" s="1"/>
  <c r="H90" i="10" s="1"/>
  <c r="V128" i="5"/>
  <c r="N48" i="10" s="1"/>
  <c r="U128" i="5"/>
  <c r="T128" i="5"/>
  <c r="S128" i="5"/>
  <c r="R128" i="5"/>
  <c r="Q128" i="5"/>
  <c r="P128" i="5"/>
  <c r="M48" i="10" s="1"/>
  <c r="F90" i="10" s="1"/>
  <c r="O128" i="5"/>
  <c r="N128" i="5"/>
  <c r="K48" i="10" s="1"/>
  <c r="M128" i="5"/>
  <c r="L128" i="5"/>
  <c r="J48" i="10" s="1"/>
  <c r="K128" i="5"/>
  <c r="J128" i="5"/>
  <c r="AE127" i="5"/>
  <c r="W47" i="10" s="1"/>
  <c r="O89" i="10" s="1"/>
  <c r="AD127" i="5"/>
  <c r="V47" i="10" s="1"/>
  <c r="N89" i="10" s="1"/>
  <c r="AC127" i="5"/>
  <c r="U47" i="10" s="1"/>
  <c r="M89" i="10" s="1"/>
  <c r="AB127" i="5"/>
  <c r="T47" i="10" s="1"/>
  <c r="L89" i="10" s="1"/>
  <c r="AA127" i="5"/>
  <c r="S47" i="10" s="1"/>
  <c r="K89" i="10" s="1"/>
  <c r="Z127" i="5"/>
  <c r="Y127" i="5"/>
  <c r="Q47" i="10" s="1"/>
  <c r="X127" i="5"/>
  <c r="P47" i="10" s="1"/>
  <c r="W127" i="5"/>
  <c r="O47" i="10" s="1"/>
  <c r="H89" i="10" s="1"/>
  <c r="V127" i="5"/>
  <c r="N47" i="10" s="1"/>
  <c r="U127" i="5"/>
  <c r="T127" i="5"/>
  <c r="S127" i="5"/>
  <c r="R127" i="5"/>
  <c r="Q127" i="5"/>
  <c r="P127" i="5"/>
  <c r="M47" i="10" s="1"/>
  <c r="F89" i="10" s="1"/>
  <c r="O127" i="5"/>
  <c r="L47" i="10" s="1"/>
  <c r="N127" i="5"/>
  <c r="K47" i="10" s="1"/>
  <c r="M127" i="5"/>
  <c r="L127" i="5"/>
  <c r="K127" i="5"/>
  <c r="J127" i="5"/>
  <c r="AE126" i="5"/>
  <c r="W46" i="10" s="1"/>
  <c r="O88" i="10" s="1"/>
  <c r="AD126" i="5"/>
  <c r="V46" i="10" s="1"/>
  <c r="N88" i="10" s="1"/>
  <c r="AC126" i="5"/>
  <c r="U46" i="10" s="1"/>
  <c r="M88" i="10" s="1"/>
  <c r="AB126" i="5"/>
  <c r="T46" i="10" s="1"/>
  <c r="L88" i="10" s="1"/>
  <c r="AA126" i="5"/>
  <c r="S46" i="10" s="1"/>
  <c r="K88" i="10" s="1"/>
  <c r="Z126" i="5"/>
  <c r="R46" i="10" s="1"/>
  <c r="Y126" i="5"/>
  <c r="Q46" i="10" s="1"/>
  <c r="X126" i="5"/>
  <c r="W126" i="5"/>
  <c r="O46" i="10" s="1"/>
  <c r="H88" i="10" s="1"/>
  <c r="V126" i="5"/>
  <c r="N46" i="10" s="1"/>
  <c r="U126" i="5"/>
  <c r="T126" i="5"/>
  <c r="S126" i="5"/>
  <c r="R126" i="5"/>
  <c r="Q126" i="5"/>
  <c r="P126" i="5"/>
  <c r="M46" i="10" s="1"/>
  <c r="F88" i="10" s="1"/>
  <c r="O126" i="5"/>
  <c r="L46" i="10" s="1"/>
  <c r="N126" i="5"/>
  <c r="K46" i="10" s="1"/>
  <c r="M126" i="5"/>
  <c r="L126" i="5"/>
  <c r="J46" i="10" s="1"/>
  <c r="K126" i="5"/>
  <c r="J126" i="5"/>
  <c r="AE125" i="5"/>
  <c r="W45" i="10" s="1"/>
  <c r="O87" i="10" s="1"/>
  <c r="AD125" i="5"/>
  <c r="AC125" i="5"/>
  <c r="U45" i="10" s="1"/>
  <c r="M87" i="10" s="1"/>
  <c r="AB125" i="5"/>
  <c r="T45" i="10" s="1"/>
  <c r="L87" i="10" s="1"/>
  <c r="AA125" i="5"/>
  <c r="S45" i="10" s="1"/>
  <c r="K87" i="10" s="1"/>
  <c r="Z125" i="5"/>
  <c r="R45" i="10" s="1"/>
  <c r="Y125" i="5"/>
  <c r="Q45" i="10" s="1"/>
  <c r="X125" i="5"/>
  <c r="P45" i="10" s="1"/>
  <c r="W125" i="5"/>
  <c r="O45" i="10" s="1"/>
  <c r="H87" i="10" s="1"/>
  <c r="V125" i="5"/>
  <c r="U125" i="5"/>
  <c r="T125" i="5"/>
  <c r="S125" i="5"/>
  <c r="R125" i="5"/>
  <c r="Q125" i="5"/>
  <c r="P125" i="5"/>
  <c r="M45" i="10" s="1"/>
  <c r="F87" i="10" s="1"/>
  <c r="O125" i="5"/>
  <c r="L45" i="10" s="1"/>
  <c r="N125" i="5"/>
  <c r="K45" i="10" s="1"/>
  <c r="M125" i="5"/>
  <c r="L125" i="5"/>
  <c r="J45" i="10" s="1"/>
  <c r="K125" i="5"/>
  <c r="J125" i="5"/>
  <c r="AE124" i="5"/>
  <c r="W44" i="10" s="1"/>
  <c r="O86" i="10" s="1"/>
  <c r="AD124" i="5"/>
  <c r="V44" i="10" s="1"/>
  <c r="N86" i="10" s="1"/>
  <c r="AC124" i="5"/>
  <c r="U44" i="10" s="1"/>
  <c r="M86" i="10" s="1"/>
  <c r="AB124" i="5"/>
  <c r="AA124" i="5"/>
  <c r="S44" i="10" s="1"/>
  <c r="K86" i="10" s="1"/>
  <c r="Z124" i="5"/>
  <c r="R44" i="10" s="1"/>
  <c r="Y124" i="5"/>
  <c r="Q44" i="10" s="1"/>
  <c r="X124" i="5"/>
  <c r="P44" i="10" s="1"/>
  <c r="W124" i="5"/>
  <c r="O44" i="10" s="1"/>
  <c r="H86" i="10" s="1"/>
  <c r="V124" i="5"/>
  <c r="N44" i="10" s="1"/>
  <c r="U124" i="5"/>
  <c r="T124" i="5"/>
  <c r="S124" i="5"/>
  <c r="R124" i="5"/>
  <c r="Q124" i="5"/>
  <c r="P124" i="5"/>
  <c r="M44" i="10" s="1"/>
  <c r="F86" i="10" s="1"/>
  <c r="O124" i="5"/>
  <c r="N124" i="5"/>
  <c r="K44" i="10" s="1"/>
  <c r="M124" i="5"/>
  <c r="L124" i="5"/>
  <c r="J44" i="10" s="1"/>
  <c r="K124" i="5"/>
  <c r="I161" i="5"/>
  <c r="I81" i="10" s="1"/>
  <c r="B123" i="10" s="1"/>
  <c r="I160" i="5"/>
  <c r="I80" i="10" s="1"/>
  <c r="B122" i="10" s="1"/>
  <c r="I159" i="5"/>
  <c r="I79" i="10" s="1"/>
  <c r="B121" i="10" s="1"/>
  <c r="I158" i="5"/>
  <c r="I78" i="10" s="1"/>
  <c r="B120" i="10" s="1"/>
  <c r="I157" i="5"/>
  <c r="I77" i="10" s="1"/>
  <c r="B119" i="10" s="1"/>
  <c r="I156" i="5"/>
  <c r="I76" i="10" s="1"/>
  <c r="B118" i="10" s="1"/>
  <c r="I155" i="5"/>
  <c r="I75" i="10" s="1"/>
  <c r="B117" i="10" s="1"/>
  <c r="I154" i="5"/>
  <c r="I74" i="10" s="1"/>
  <c r="B116" i="10" s="1"/>
  <c r="I153" i="5"/>
  <c r="I73" i="10" s="1"/>
  <c r="B115" i="10" s="1"/>
  <c r="I152" i="5"/>
  <c r="I72" i="10" s="1"/>
  <c r="B114" i="10" s="1"/>
  <c r="I151" i="5"/>
  <c r="I71" i="10" s="1"/>
  <c r="B113" i="10" s="1"/>
  <c r="I150" i="5"/>
  <c r="I70" i="10" s="1"/>
  <c r="B112" i="10" s="1"/>
  <c r="I149" i="5"/>
  <c r="I69" i="10" s="1"/>
  <c r="B111" i="10" s="1"/>
  <c r="I148" i="5"/>
  <c r="I68" i="10" s="1"/>
  <c r="B110" i="10" s="1"/>
  <c r="I147" i="5"/>
  <c r="I67" i="10" s="1"/>
  <c r="B109" i="10" s="1"/>
  <c r="I146" i="5"/>
  <c r="I66" i="10" s="1"/>
  <c r="B108" i="10" s="1"/>
  <c r="I145" i="5"/>
  <c r="I65" i="10" s="1"/>
  <c r="B107" i="10" s="1"/>
  <c r="I144" i="5"/>
  <c r="I64" i="10" s="1"/>
  <c r="B106" i="10" s="1"/>
  <c r="I143" i="5"/>
  <c r="I63" i="10" s="1"/>
  <c r="B105" i="10" s="1"/>
  <c r="I142" i="5"/>
  <c r="I62" i="10" s="1"/>
  <c r="B104" i="10" s="1"/>
  <c r="I141" i="5"/>
  <c r="I61" i="10" s="1"/>
  <c r="B103" i="10" s="1"/>
  <c r="I140" i="5"/>
  <c r="I60" i="10" s="1"/>
  <c r="B102" i="10" s="1"/>
  <c r="I139" i="5"/>
  <c r="I59" i="10" s="1"/>
  <c r="B101" i="10" s="1"/>
  <c r="I138" i="5"/>
  <c r="I58" i="10" s="1"/>
  <c r="B100" i="10" s="1"/>
  <c r="I137" i="5"/>
  <c r="I57" i="10" s="1"/>
  <c r="B99" i="10" s="1"/>
  <c r="I136" i="5"/>
  <c r="I56" i="10" s="1"/>
  <c r="B98" i="10" s="1"/>
  <c r="I135" i="5"/>
  <c r="I55" i="10" s="1"/>
  <c r="B97" i="10" s="1"/>
  <c r="I134" i="5"/>
  <c r="I54" i="10" s="1"/>
  <c r="B96" i="10" s="1"/>
  <c r="I133" i="5"/>
  <c r="I53" i="10" s="1"/>
  <c r="B95" i="10" s="1"/>
  <c r="I132" i="5"/>
  <c r="I52" i="10" s="1"/>
  <c r="B94" i="10" s="1"/>
  <c r="I131" i="5"/>
  <c r="I51" i="10" s="1"/>
  <c r="B93" i="10" s="1"/>
  <c r="I130" i="5"/>
  <c r="I50" i="10" s="1"/>
  <c r="B92" i="10" s="1"/>
  <c r="I129" i="5"/>
  <c r="I49" i="10" s="1"/>
  <c r="B91" i="10" s="1"/>
  <c r="I128" i="5"/>
  <c r="I48" i="10" s="1"/>
  <c r="B90" i="10" s="1"/>
  <c r="I127" i="5"/>
  <c r="I47" i="10" s="1"/>
  <c r="B89" i="10" s="1"/>
  <c r="I126" i="5"/>
  <c r="I46" i="10" s="1"/>
  <c r="B88" i="10" s="1"/>
  <c r="I125" i="5"/>
  <c r="I45" i="10" s="1"/>
  <c r="B87" i="10" s="1"/>
  <c r="I124" i="5"/>
  <c r="I44" i="10" s="1"/>
  <c r="B86" i="10" s="1"/>
  <c r="I70" i="5"/>
  <c r="I114" i="5"/>
  <c r="I43" i="5"/>
  <c r="J30" i="5"/>
  <c r="I30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AE65" i="5"/>
  <c r="AE68" i="5" s="1"/>
  <c r="AD65" i="5"/>
  <c r="AD68" i="5" s="1"/>
  <c r="AC65" i="5"/>
  <c r="AC68" i="5" s="1"/>
  <c r="AB65" i="5"/>
  <c r="AB68" i="5" s="1"/>
  <c r="AA65" i="5"/>
  <c r="AA68" i="5" s="1"/>
  <c r="Z65" i="5"/>
  <c r="Z68" i="5" s="1"/>
  <c r="Y65" i="5"/>
  <c r="Y68" i="5" s="1"/>
  <c r="X65" i="5"/>
  <c r="X68" i="5" s="1"/>
  <c r="W65" i="5"/>
  <c r="W68" i="5" s="1"/>
  <c r="V65" i="5"/>
  <c r="V68" i="5" s="1"/>
  <c r="U65" i="5"/>
  <c r="U68" i="5" s="1"/>
  <c r="T65" i="5"/>
  <c r="T68" i="5" s="1"/>
  <c r="S65" i="5"/>
  <c r="S68" i="5" s="1"/>
  <c r="R65" i="5"/>
  <c r="R68" i="5" s="1"/>
  <c r="Q65" i="5"/>
  <c r="Q68" i="5" s="1"/>
  <c r="P65" i="5"/>
  <c r="P68" i="5" s="1"/>
  <c r="O65" i="5"/>
  <c r="O68" i="5" s="1"/>
  <c r="N65" i="5"/>
  <c r="N68" i="5" s="1"/>
  <c r="M65" i="5"/>
  <c r="M68" i="5" s="1"/>
  <c r="L65" i="5"/>
  <c r="L68" i="5" s="1"/>
  <c r="K65" i="5"/>
  <c r="K68" i="5" s="1"/>
  <c r="J65" i="5"/>
  <c r="J68" i="5" s="1"/>
  <c r="I65" i="5"/>
  <c r="I68" i="5" s="1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AE55" i="5"/>
  <c r="AE58" i="5" s="1"/>
  <c r="AD55" i="5"/>
  <c r="AD58" i="5" s="1"/>
  <c r="AC55" i="5"/>
  <c r="AC58" i="5" s="1"/>
  <c r="AB55" i="5"/>
  <c r="AB58" i="5" s="1"/>
  <c r="AA55" i="5"/>
  <c r="AA58" i="5" s="1"/>
  <c r="Z55" i="5"/>
  <c r="Z58" i="5" s="1"/>
  <c r="Y55" i="5"/>
  <c r="Y58" i="5" s="1"/>
  <c r="X55" i="5"/>
  <c r="X58" i="5" s="1"/>
  <c r="W55" i="5"/>
  <c r="W58" i="5" s="1"/>
  <c r="V55" i="5"/>
  <c r="V58" i="5" s="1"/>
  <c r="U55" i="5"/>
  <c r="U58" i="5" s="1"/>
  <c r="T55" i="5"/>
  <c r="T58" i="5" s="1"/>
  <c r="S55" i="5"/>
  <c r="S58" i="5" s="1"/>
  <c r="R55" i="5"/>
  <c r="R58" i="5" s="1"/>
  <c r="Q55" i="5"/>
  <c r="Q58" i="5" s="1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I55" i="5"/>
  <c r="I58" i="5" s="1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AE43" i="5"/>
  <c r="AE46" i="5" s="1"/>
  <c r="AD43" i="5"/>
  <c r="AD46" i="5" s="1"/>
  <c r="AC43" i="5"/>
  <c r="AC46" i="5" s="1"/>
  <c r="AB43" i="5"/>
  <c r="AB46" i="5" s="1"/>
  <c r="AA43" i="5"/>
  <c r="AA46" i="5" s="1"/>
  <c r="Z43" i="5"/>
  <c r="Z46" i="5" s="1"/>
  <c r="Y43" i="5"/>
  <c r="Y46" i="5" s="1"/>
  <c r="X43" i="5"/>
  <c r="X46" i="5" s="1"/>
  <c r="W43" i="5"/>
  <c r="W46" i="5" s="1"/>
  <c r="V43" i="5"/>
  <c r="V46" i="5" s="1"/>
  <c r="U43" i="5"/>
  <c r="U46" i="5" s="1"/>
  <c r="T43" i="5"/>
  <c r="T46" i="5" s="1"/>
  <c r="S43" i="5"/>
  <c r="S46" i="5" s="1"/>
  <c r="R43" i="5"/>
  <c r="R46" i="5" s="1"/>
  <c r="Q43" i="5"/>
  <c r="Q46" i="5" s="1"/>
  <c r="P43" i="5"/>
  <c r="P46" i="5" s="1"/>
  <c r="O43" i="5"/>
  <c r="O46" i="5" s="1"/>
  <c r="N43" i="5"/>
  <c r="N46" i="5" s="1"/>
  <c r="M43" i="5"/>
  <c r="M46" i="5" s="1"/>
  <c r="L43" i="5"/>
  <c r="L46" i="5" s="1"/>
  <c r="K43" i="5"/>
  <c r="K46" i="5" s="1"/>
  <c r="J43" i="5"/>
  <c r="J46" i="5" s="1"/>
  <c r="I46" i="5"/>
  <c r="AE32" i="5"/>
  <c r="AE33" i="5" s="1"/>
  <c r="AD32" i="5"/>
  <c r="AD33" i="5" s="1"/>
  <c r="AC32" i="5"/>
  <c r="AC33" i="5" s="1"/>
  <c r="AB32" i="5"/>
  <c r="AB33" i="5" s="1"/>
  <c r="AA32" i="5"/>
  <c r="AA33" i="5" s="1"/>
  <c r="Z32" i="5"/>
  <c r="Z33" i="5" s="1"/>
  <c r="Y32" i="5"/>
  <c r="Y33" i="5" s="1"/>
  <c r="X32" i="5"/>
  <c r="X33" i="5" s="1"/>
  <c r="W32" i="5"/>
  <c r="W33" i="5" s="1"/>
  <c r="V32" i="5"/>
  <c r="V33" i="5" s="1"/>
  <c r="U32" i="5"/>
  <c r="U33" i="5" s="1"/>
  <c r="T32" i="5"/>
  <c r="T33" i="5" s="1"/>
  <c r="S32" i="5"/>
  <c r="S33" i="5" s="1"/>
  <c r="S34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M34" i="5" l="1"/>
  <c r="Y34" i="5"/>
  <c r="AE34" i="5"/>
  <c r="O34" i="5"/>
  <c r="U34" i="5"/>
  <c r="AA34" i="5"/>
  <c r="N34" i="5"/>
  <c r="Z34" i="5"/>
  <c r="T34" i="5"/>
  <c r="K34" i="5"/>
  <c r="Q34" i="5"/>
  <c r="W34" i="5"/>
  <c r="AC34" i="5"/>
  <c r="I34" i="5"/>
  <c r="J34" i="5"/>
  <c r="P34" i="5"/>
  <c r="V34" i="5"/>
  <c r="AB34" i="5"/>
  <c r="R34" i="5"/>
  <c r="AD34" i="5"/>
  <c r="L34" i="5"/>
  <c r="X34" i="5"/>
  <c r="B2" i="10"/>
  <c r="C2" i="10"/>
  <c r="D2" i="10"/>
  <c r="E2" i="10"/>
  <c r="F2" i="10"/>
  <c r="G2" i="10"/>
  <c r="H2" i="10"/>
  <c r="I2" i="10"/>
  <c r="J2" i="10"/>
  <c r="C85" i="10" s="1"/>
  <c r="K2" i="10"/>
  <c r="D85" i="10" s="1"/>
  <c r="L2" i="10"/>
  <c r="E85" i="10" s="1"/>
  <c r="M2" i="10"/>
  <c r="X40" i="10"/>
  <c r="Y40" i="10"/>
  <c r="Z40" i="10"/>
  <c r="R123" i="10" s="1"/>
  <c r="AA40" i="10"/>
  <c r="S123" i="10" s="1"/>
  <c r="AB40" i="10"/>
  <c r="T123" i="10" s="1"/>
  <c r="AC40" i="10"/>
  <c r="AD40" i="10"/>
  <c r="V123" i="10" s="1"/>
  <c r="AE40" i="10"/>
  <c r="AF40" i="10"/>
  <c r="AG40" i="10"/>
  <c r="X123" i="10" s="1"/>
  <c r="AH40" i="10"/>
  <c r="Y123" i="10" s="1"/>
  <c r="AI40" i="10"/>
  <c r="AJ40" i="10"/>
  <c r="AK40" i="10"/>
  <c r="AL40" i="10"/>
  <c r="AM40" i="10"/>
  <c r="X3" i="10"/>
  <c r="Y3" i="10"/>
  <c r="Z3" i="10"/>
  <c r="R86" i="10" s="1"/>
  <c r="AA3" i="10"/>
  <c r="S86" i="10" s="1"/>
  <c r="AB3" i="10"/>
  <c r="T86" i="10" s="1"/>
  <c r="AC3" i="10"/>
  <c r="AD3" i="10"/>
  <c r="V86" i="10" s="1"/>
  <c r="AE3" i="10"/>
  <c r="AF3" i="10"/>
  <c r="AG3" i="10"/>
  <c r="X86" i="10" s="1"/>
  <c r="AH3" i="10"/>
  <c r="Y86" i="10" s="1"/>
  <c r="AI3" i="10"/>
  <c r="AJ3" i="10"/>
  <c r="AK3" i="10"/>
  <c r="AL3" i="10"/>
  <c r="AM3" i="10"/>
  <c r="X4" i="10"/>
  <c r="Y4" i="10"/>
  <c r="Z4" i="10"/>
  <c r="R87" i="10" s="1"/>
  <c r="AA4" i="10"/>
  <c r="S87" i="10" s="1"/>
  <c r="AB4" i="10"/>
  <c r="T87" i="10" s="1"/>
  <c r="AC4" i="10"/>
  <c r="AD4" i="10"/>
  <c r="V87" i="10" s="1"/>
  <c r="AE4" i="10"/>
  <c r="AF4" i="10"/>
  <c r="AG4" i="10"/>
  <c r="X87" i="10" s="1"/>
  <c r="AH4" i="10"/>
  <c r="Y87" i="10" s="1"/>
  <c r="AI4" i="10"/>
  <c r="AJ4" i="10"/>
  <c r="AK4" i="10"/>
  <c r="AL4" i="10"/>
  <c r="AM4" i="10"/>
  <c r="X5" i="10"/>
  <c r="Y5" i="10"/>
  <c r="Z5" i="10"/>
  <c r="R88" i="10" s="1"/>
  <c r="AA5" i="10"/>
  <c r="S88" i="10" s="1"/>
  <c r="AB5" i="10"/>
  <c r="T88" i="10" s="1"/>
  <c r="AC5" i="10"/>
  <c r="AD5" i="10"/>
  <c r="V88" i="10" s="1"/>
  <c r="AE5" i="10"/>
  <c r="AF5" i="10"/>
  <c r="AG5" i="10"/>
  <c r="X88" i="10" s="1"/>
  <c r="AH5" i="10"/>
  <c r="Y88" i="10" s="1"/>
  <c r="AI5" i="10"/>
  <c r="AJ5" i="10"/>
  <c r="AK5" i="10"/>
  <c r="AL5" i="10"/>
  <c r="AM5" i="10"/>
  <c r="X6" i="10"/>
  <c r="Y6" i="10"/>
  <c r="Z6" i="10"/>
  <c r="R89" i="10" s="1"/>
  <c r="AA6" i="10"/>
  <c r="S89" i="10" s="1"/>
  <c r="AB6" i="10"/>
  <c r="T89" i="10" s="1"/>
  <c r="AC6" i="10"/>
  <c r="AD6" i="10"/>
  <c r="V89" i="10" s="1"/>
  <c r="AE6" i="10"/>
  <c r="AF6" i="10"/>
  <c r="AG6" i="10"/>
  <c r="X89" i="10" s="1"/>
  <c r="AH6" i="10"/>
  <c r="Y89" i="10" s="1"/>
  <c r="AI6" i="10"/>
  <c r="AJ6" i="10"/>
  <c r="AK6" i="10"/>
  <c r="AL6" i="10"/>
  <c r="AM6" i="10"/>
  <c r="X7" i="10"/>
  <c r="Y7" i="10"/>
  <c r="Z7" i="10"/>
  <c r="R90" i="10" s="1"/>
  <c r="AA7" i="10"/>
  <c r="S90" i="10" s="1"/>
  <c r="AB7" i="10"/>
  <c r="T90" i="10" s="1"/>
  <c r="AC7" i="10"/>
  <c r="AD7" i="10"/>
  <c r="V90" i="10" s="1"/>
  <c r="AE7" i="10"/>
  <c r="AF7" i="10"/>
  <c r="AG7" i="10"/>
  <c r="X90" i="10" s="1"/>
  <c r="AH7" i="10"/>
  <c r="Y90" i="10" s="1"/>
  <c r="AI7" i="10"/>
  <c r="AJ7" i="10"/>
  <c r="AK7" i="10"/>
  <c r="AL7" i="10"/>
  <c r="AM7" i="10"/>
  <c r="X8" i="10"/>
  <c r="Y8" i="10"/>
  <c r="Z8" i="10"/>
  <c r="R91" i="10" s="1"/>
  <c r="AA8" i="10"/>
  <c r="S91" i="10" s="1"/>
  <c r="AB8" i="10"/>
  <c r="T91" i="10" s="1"/>
  <c r="AC8" i="10"/>
  <c r="AD8" i="10"/>
  <c r="V91" i="10" s="1"/>
  <c r="AE8" i="10"/>
  <c r="AF8" i="10"/>
  <c r="AG8" i="10"/>
  <c r="X91" i="10" s="1"/>
  <c r="AH8" i="10"/>
  <c r="Y91" i="10" s="1"/>
  <c r="AI8" i="10"/>
  <c r="AJ8" i="10"/>
  <c r="AK8" i="10"/>
  <c r="AL8" i="10"/>
  <c r="AM8" i="10"/>
  <c r="X9" i="10"/>
  <c r="Y9" i="10"/>
  <c r="Z9" i="10"/>
  <c r="R92" i="10" s="1"/>
  <c r="AA9" i="10"/>
  <c r="S92" i="10" s="1"/>
  <c r="AB9" i="10"/>
  <c r="T92" i="10" s="1"/>
  <c r="AC9" i="10"/>
  <c r="AD9" i="10"/>
  <c r="V92" i="10" s="1"/>
  <c r="AE9" i="10"/>
  <c r="AF9" i="10"/>
  <c r="AG9" i="10"/>
  <c r="X92" i="10" s="1"/>
  <c r="AH9" i="10"/>
  <c r="Y92" i="10" s="1"/>
  <c r="AI9" i="10"/>
  <c r="AJ9" i="10"/>
  <c r="AK9" i="10"/>
  <c r="AL9" i="10"/>
  <c r="AM9" i="10"/>
  <c r="X10" i="10"/>
  <c r="Y10" i="10"/>
  <c r="Z10" i="10"/>
  <c r="R93" i="10" s="1"/>
  <c r="AA10" i="10"/>
  <c r="S93" i="10" s="1"/>
  <c r="AB10" i="10"/>
  <c r="T93" i="10" s="1"/>
  <c r="AC10" i="10"/>
  <c r="AD10" i="10"/>
  <c r="V93" i="10" s="1"/>
  <c r="AE10" i="10"/>
  <c r="AF10" i="10"/>
  <c r="AG10" i="10"/>
  <c r="X93" i="10" s="1"/>
  <c r="AH10" i="10"/>
  <c r="Y93" i="10" s="1"/>
  <c r="AI10" i="10"/>
  <c r="AJ10" i="10"/>
  <c r="AK10" i="10"/>
  <c r="AL10" i="10"/>
  <c r="AM10" i="10"/>
  <c r="X11" i="10"/>
  <c r="Y11" i="10"/>
  <c r="Z11" i="10"/>
  <c r="R94" i="10" s="1"/>
  <c r="AA11" i="10"/>
  <c r="S94" i="10" s="1"/>
  <c r="AB11" i="10"/>
  <c r="T94" i="10" s="1"/>
  <c r="AC11" i="10"/>
  <c r="AD11" i="10"/>
  <c r="V94" i="10" s="1"/>
  <c r="AE11" i="10"/>
  <c r="AF11" i="10"/>
  <c r="AG11" i="10"/>
  <c r="X94" i="10" s="1"/>
  <c r="AH11" i="10"/>
  <c r="Y94" i="10" s="1"/>
  <c r="AI11" i="10"/>
  <c r="AJ11" i="10"/>
  <c r="AK11" i="10"/>
  <c r="AL11" i="10"/>
  <c r="AM11" i="10"/>
  <c r="X12" i="10"/>
  <c r="Y12" i="10"/>
  <c r="Z12" i="10"/>
  <c r="R95" i="10" s="1"/>
  <c r="AA12" i="10"/>
  <c r="S95" i="10" s="1"/>
  <c r="AB12" i="10"/>
  <c r="T95" i="10" s="1"/>
  <c r="AC12" i="10"/>
  <c r="AD12" i="10"/>
  <c r="V95" i="10" s="1"/>
  <c r="AE12" i="10"/>
  <c r="AF12" i="10"/>
  <c r="AG12" i="10"/>
  <c r="X95" i="10" s="1"/>
  <c r="AH12" i="10"/>
  <c r="Y95" i="10" s="1"/>
  <c r="AI12" i="10"/>
  <c r="AJ12" i="10"/>
  <c r="AK12" i="10"/>
  <c r="AL12" i="10"/>
  <c r="AM12" i="10"/>
  <c r="X13" i="10"/>
  <c r="Y13" i="10"/>
  <c r="Z13" i="10"/>
  <c r="R96" i="10" s="1"/>
  <c r="AA13" i="10"/>
  <c r="S96" i="10" s="1"/>
  <c r="AB13" i="10"/>
  <c r="T96" i="10" s="1"/>
  <c r="AC13" i="10"/>
  <c r="AD13" i="10"/>
  <c r="V96" i="10" s="1"/>
  <c r="AE13" i="10"/>
  <c r="AF13" i="10"/>
  <c r="AG13" i="10"/>
  <c r="X96" i="10" s="1"/>
  <c r="AH13" i="10"/>
  <c r="Y96" i="10" s="1"/>
  <c r="AI13" i="10"/>
  <c r="AJ13" i="10"/>
  <c r="AK13" i="10"/>
  <c r="AL13" i="10"/>
  <c r="AM13" i="10"/>
  <c r="X14" i="10"/>
  <c r="Y14" i="10"/>
  <c r="Z14" i="10"/>
  <c r="R97" i="10" s="1"/>
  <c r="AA14" i="10"/>
  <c r="S97" i="10" s="1"/>
  <c r="AB14" i="10"/>
  <c r="T97" i="10" s="1"/>
  <c r="AC14" i="10"/>
  <c r="AD14" i="10"/>
  <c r="V97" i="10" s="1"/>
  <c r="AE14" i="10"/>
  <c r="AF14" i="10"/>
  <c r="AG14" i="10"/>
  <c r="X97" i="10" s="1"/>
  <c r="AH14" i="10"/>
  <c r="Y97" i="10" s="1"/>
  <c r="AI14" i="10"/>
  <c r="AJ14" i="10"/>
  <c r="AK14" i="10"/>
  <c r="AL14" i="10"/>
  <c r="AM14" i="10"/>
  <c r="X15" i="10"/>
  <c r="Y15" i="10"/>
  <c r="Z15" i="10"/>
  <c r="R98" i="10" s="1"/>
  <c r="AA15" i="10"/>
  <c r="S98" i="10" s="1"/>
  <c r="AB15" i="10"/>
  <c r="T98" i="10" s="1"/>
  <c r="AC15" i="10"/>
  <c r="AD15" i="10"/>
  <c r="V98" i="10" s="1"/>
  <c r="AE15" i="10"/>
  <c r="AF15" i="10"/>
  <c r="AG15" i="10"/>
  <c r="X98" i="10" s="1"/>
  <c r="AH15" i="10"/>
  <c r="Y98" i="10" s="1"/>
  <c r="AI15" i="10"/>
  <c r="AJ15" i="10"/>
  <c r="AK15" i="10"/>
  <c r="AL15" i="10"/>
  <c r="AM15" i="10"/>
  <c r="X16" i="10"/>
  <c r="Y16" i="10"/>
  <c r="Z16" i="10"/>
  <c r="R99" i="10" s="1"/>
  <c r="AA16" i="10"/>
  <c r="S99" i="10" s="1"/>
  <c r="AB16" i="10"/>
  <c r="T99" i="10" s="1"/>
  <c r="AC16" i="10"/>
  <c r="AD16" i="10"/>
  <c r="V99" i="10" s="1"/>
  <c r="AE16" i="10"/>
  <c r="AF16" i="10"/>
  <c r="AG16" i="10"/>
  <c r="X99" i="10" s="1"/>
  <c r="AH16" i="10"/>
  <c r="Y99" i="10" s="1"/>
  <c r="AI16" i="10"/>
  <c r="AJ16" i="10"/>
  <c r="AK16" i="10"/>
  <c r="AL16" i="10"/>
  <c r="AM16" i="10"/>
  <c r="X17" i="10"/>
  <c r="Y17" i="10"/>
  <c r="Z17" i="10"/>
  <c r="R100" i="10" s="1"/>
  <c r="AA17" i="10"/>
  <c r="S100" i="10" s="1"/>
  <c r="AB17" i="10"/>
  <c r="T100" i="10" s="1"/>
  <c r="AC17" i="10"/>
  <c r="AD17" i="10"/>
  <c r="V100" i="10" s="1"/>
  <c r="AE17" i="10"/>
  <c r="AF17" i="10"/>
  <c r="AG17" i="10"/>
  <c r="X100" i="10" s="1"/>
  <c r="AH17" i="10"/>
  <c r="Y100" i="10" s="1"/>
  <c r="AI17" i="10"/>
  <c r="AJ17" i="10"/>
  <c r="AK17" i="10"/>
  <c r="AL17" i="10"/>
  <c r="AM17" i="10"/>
  <c r="X18" i="10"/>
  <c r="Y18" i="10"/>
  <c r="Z18" i="10"/>
  <c r="R101" i="10" s="1"/>
  <c r="AA18" i="10"/>
  <c r="S101" i="10" s="1"/>
  <c r="AB18" i="10"/>
  <c r="T101" i="10" s="1"/>
  <c r="AC18" i="10"/>
  <c r="AD18" i="10"/>
  <c r="V101" i="10" s="1"/>
  <c r="AE18" i="10"/>
  <c r="AF18" i="10"/>
  <c r="AG18" i="10"/>
  <c r="X101" i="10" s="1"/>
  <c r="AH18" i="10"/>
  <c r="Y101" i="10" s="1"/>
  <c r="AI18" i="10"/>
  <c r="AJ18" i="10"/>
  <c r="AK18" i="10"/>
  <c r="AL18" i="10"/>
  <c r="AM18" i="10"/>
  <c r="X19" i="10"/>
  <c r="Y19" i="10"/>
  <c r="Z19" i="10"/>
  <c r="R102" i="10" s="1"/>
  <c r="AA19" i="10"/>
  <c r="S102" i="10" s="1"/>
  <c r="AB19" i="10"/>
  <c r="T102" i="10" s="1"/>
  <c r="AC19" i="10"/>
  <c r="AD19" i="10"/>
  <c r="V102" i="10" s="1"/>
  <c r="AE19" i="10"/>
  <c r="AF19" i="10"/>
  <c r="AG19" i="10"/>
  <c r="X102" i="10" s="1"/>
  <c r="AH19" i="10"/>
  <c r="Y102" i="10" s="1"/>
  <c r="AI19" i="10"/>
  <c r="AJ19" i="10"/>
  <c r="AK19" i="10"/>
  <c r="AL19" i="10"/>
  <c r="AM19" i="10"/>
  <c r="X20" i="10"/>
  <c r="Y20" i="10"/>
  <c r="Z20" i="10"/>
  <c r="R103" i="10" s="1"/>
  <c r="AA20" i="10"/>
  <c r="S103" i="10" s="1"/>
  <c r="AB20" i="10"/>
  <c r="T103" i="10" s="1"/>
  <c r="AC20" i="10"/>
  <c r="AD20" i="10"/>
  <c r="V103" i="10" s="1"/>
  <c r="AE20" i="10"/>
  <c r="AF20" i="10"/>
  <c r="AG20" i="10"/>
  <c r="X103" i="10" s="1"/>
  <c r="AH20" i="10"/>
  <c r="Y103" i="10" s="1"/>
  <c r="AI20" i="10"/>
  <c r="AJ20" i="10"/>
  <c r="AK20" i="10"/>
  <c r="AL20" i="10"/>
  <c r="AM20" i="10"/>
  <c r="X21" i="10"/>
  <c r="Y21" i="10"/>
  <c r="Z21" i="10"/>
  <c r="R104" i="10" s="1"/>
  <c r="AA21" i="10"/>
  <c r="S104" i="10" s="1"/>
  <c r="AB21" i="10"/>
  <c r="T104" i="10" s="1"/>
  <c r="AC21" i="10"/>
  <c r="AD21" i="10"/>
  <c r="V104" i="10" s="1"/>
  <c r="AE21" i="10"/>
  <c r="AF21" i="10"/>
  <c r="AG21" i="10"/>
  <c r="X104" i="10" s="1"/>
  <c r="AH21" i="10"/>
  <c r="Y104" i="10" s="1"/>
  <c r="AI21" i="10"/>
  <c r="AJ21" i="10"/>
  <c r="AK21" i="10"/>
  <c r="AL21" i="10"/>
  <c r="AM21" i="10"/>
  <c r="X22" i="10"/>
  <c r="Y22" i="10"/>
  <c r="Z22" i="10"/>
  <c r="R105" i="10" s="1"/>
  <c r="AA22" i="10"/>
  <c r="S105" i="10" s="1"/>
  <c r="AB22" i="10"/>
  <c r="T105" i="10" s="1"/>
  <c r="AC22" i="10"/>
  <c r="AD22" i="10"/>
  <c r="V105" i="10" s="1"/>
  <c r="AE22" i="10"/>
  <c r="AF22" i="10"/>
  <c r="AG22" i="10"/>
  <c r="X105" i="10" s="1"/>
  <c r="AH22" i="10"/>
  <c r="Y105" i="10" s="1"/>
  <c r="AI22" i="10"/>
  <c r="AJ22" i="10"/>
  <c r="AK22" i="10"/>
  <c r="AL22" i="10"/>
  <c r="AM22" i="10"/>
  <c r="X23" i="10"/>
  <c r="Y23" i="10"/>
  <c r="Z23" i="10"/>
  <c r="R106" i="10" s="1"/>
  <c r="AA23" i="10"/>
  <c r="S106" i="10" s="1"/>
  <c r="AB23" i="10"/>
  <c r="T106" i="10" s="1"/>
  <c r="AC23" i="10"/>
  <c r="AD23" i="10"/>
  <c r="V106" i="10" s="1"/>
  <c r="AE23" i="10"/>
  <c r="AF23" i="10"/>
  <c r="AG23" i="10"/>
  <c r="X106" i="10" s="1"/>
  <c r="AH23" i="10"/>
  <c r="Y106" i="10" s="1"/>
  <c r="AI23" i="10"/>
  <c r="AJ23" i="10"/>
  <c r="AK23" i="10"/>
  <c r="AL23" i="10"/>
  <c r="AM23" i="10"/>
  <c r="X24" i="10"/>
  <c r="Y24" i="10"/>
  <c r="Z24" i="10"/>
  <c r="R107" i="10" s="1"/>
  <c r="AA24" i="10"/>
  <c r="S107" i="10" s="1"/>
  <c r="AB24" i="10"/>
  <c r="T107" i="10" s="1"/>
  <c r="AC24" i="10"/>
  <c r="AD24" i="10"/>
  <c r="V107" i="10" s="1"/>
  <c r="AE24" i="10"/>
  <c r="AF24" i="10"/>
  <c r="AG24" i="10"/>
  <c r="X107" i="10" s="1"/>
  <c r="AH24" i="10"/>
  <c r="Y107" i="10" s="1"/>
  <c r="AI24" i="10"/>
  <c r="AJ24" i="10"/>
  <c r="AK24" i="10"/>
  <c r="AL24" i="10"/>
  <c r="AM24" i="10"/>
  <c r="X25" i="10"/>
  <c r="Y25" i="10"/>
  <c r="Z25" i="10"/>
  <c r="R108" i="10" s="1"/>
  <c r="AA25" i="10"/>
  <c r="S108" i="10" s="1"/>
  <c r="AB25" i="10"/>
  <c r="T108" i="10" s="1"/>
  <c r="AC25" i="10"/>
  <c r="AD25" i="10"/>
  <c r="V108" i="10" s="1"/>
  <c r="AE25" i="10"/>
  <c r="AF25" i="10"/>
  <c r="AG25" i="10"/>
  <c r="X108" i="10" s="1"/>
  <c r="AH25" i="10"/>
  <c r="Y108" i="10" s="1"/>
  <c r="AI25" i="10"/>
  <c r="AJ25" i="10"/>
  <c r="AK25" i="10"/>
  <c r="AL25" i="10"/>
  <c r="AM25" i="10"/>
  <c r="X26" i="10"/>
  <c r="Y26" i="10"/>
  <c r="Z26" i="10"/>
  <c r="R109" i="10" s="1"/>
  <c r="AA26" i="10"/>
  <c r="S109" i="10" s="1"/>
  <c r="AB26" i="10"/>
  <c r="T109" i="10" s="1"/>
  <c r="AC26" i="10"/>
  <c r="AD26" i="10"/>
  <c r="V109" i="10" s="1"/>
  <c r="AE26" i="10"/>
  <c r="AF26" i="10"/>
  <c r="AG26" i="10"/>
  <c r="X109" i="10" s="1"/>
  <c r="AH26" i="10"/>
  <c r="Y109" i="10" s="1"/>
  <c r="AI26" i="10"/>
  <c r="AJ26" i="10"/>
  <c r="AK26" i="10"/>
  <c r="AL26" i="10"/>
  <c r="AM26" i="10"/>
  <c r="X27" i="10"/>
  <c r="Y27" i="10"/>
  <c r="Z27" i="10"/>
  <c r="R110" i="10" s="1"/>
  <c r="AA27" i="10"/>
  <c r="S110" i="10" s="1"/>
  <c r="AB27" i="10"/>
  <c r="T110" i="10" s="1"/>
  <c r="AC27" i="10"/>
  <c r="AD27" i="10"/>
  <c r="V110" i="10" s="1"/>
  <c r="AE27" i="10"/>
  <c r="AF27" i="10"/>
  <c r="AG27" i="10"/>
  <c r="X110" i="10" s="1"/>
  <c r="AH27" i="10"/>
  <c r="Y110" i="10" s="1"/>
  <c r="AI27" i="10"/>
  <c r="AJ27" i="10"/>
  <c r="AK27" i="10"/>
  <c r="AL27" i="10"/>
  <c r="AM27" i="10"/>
  <c r="X28" i="10"/>
  <c r="Y28" i="10"/>
  <c r="Z28" i="10"/>
  <c r="R111" i="10" s="1"/>
  <c r="AA28" i="10"/>
  <c r="S111" i="10" s="1"/>
  <c r="AB28" i="10"/>
  <c r="T111" i="10" s="1"/>
  <c r="AC28" i="10"/>
  <c r="AD28" i="10"/>
  <c r="V111" i="10" s="1"/>
  <c r="AE28" i="10"/>
  <c r="AF28" i="10"/>
  <c r="AG28" i="10"/>
  <c r="X111" i="10" s="1"/>
  <c r="AH28" i="10"/>
  <c r="Y111" i="10" s="1"/>
  <c r="AI28" i="10"/>
  <c r="AJ28" i="10"/>
  <c r="AK28" i="10"/>
  <c r="AL28" i="10"/>
  <c r="AM28" i="10"/>
  <c r="X29" i="10"/>
  <c r="Y29" i="10"/>
  <c r="Z29" i="10"/>
  <c r="R112" i="10" s="1"/>
  <c r="AA29" i="10"/>
  <c r="S112" i="10" s="1"/>
  <c r="AB29" i="10"/>
  <c r="T112" i="10" s="1"/>
  <c r="AC29" i="10"/>
  <c r="AD29" i="10"/>
  <c r="V112" i="10" s="1"/>
  <c r="AE29" i="10"/>
  <c r="AF29" i="10"/>
  <c r="AG29" i="10"/>
  <c r="X112" i="10" s="1"/>
  <c r="AH29" i="10"/>
  <c r="Y112" i="10" s="1"/>
  <c r="AI29" i="10"/>
  <c r="AJ29" i="10"/>
  <c r="AK29" i="10"/>
  <c r="AL29" i="10"/>
  <c r="AM29" i="10"/>
  <c r="X30" i="10"/>
  <c r="Y30" i="10"/>
  <c r="Z30" i="10"/>
  <c r="R113" i="10" s="1"/>
  <c r="AA30" i="10"/>
  <c r="S113" i="10" s="1"/>
  <c r="AB30" i="10"/>
  <c r="T113" i="10" s="1"/>
  <c r="AC30" i="10"/>
  <c r="AD30" i="10"/>
  <c r="V113" i="10" s="1"/>
  <c r="AE30" i="10"/>
  <c r="AF30" i="10"/>
  <c r="AG30" i="10"/>
  <c r="X113" i="10" s="1"/>
  <c r="AH30" i="10"/>
  <c r="Y113" i="10" s="1"/>
  <c r="AI30" i="10"/>
  <c r="AJ30" i="10"/>
  <c r="AK30" i="10"/>
  <c r="AL30" i="10"/>
  <c r="AM30" i="10"/>
  <c r="X31" i="10"/>
  <c r="Y31" i="10"/>
  <c r="Z31" i="10"/>
  <c r="R114" i="10" s="1"/>
  <c r="AA31" i="10"/>
  <c r="S114" i="10" s="1"/>
  <c r="AB31" i="10"/>
  <c r="T114" i="10" s="1"/>
  <c r="AC31" i="10"/>
  <c r="AD31" i="10"/>
  <c r="V114" i="10" s="1"/>
  <c r="AE31" i="10"/>
  <c r="AF31" i="10"/>
  <c r="AG31" i="10"/>
  <c r="X114" i="10" s="1"/>
  <c r="AH31" i="10"/>
  <c r="Y114" i="10" s="1"/>
  <c r="AI31" i="10"/>
  <c r="AJ31" i="10"/>
  <c r="AK31" i="10"/>
  <c r="AL31" i="10"/>
  <c r="AM31" i="10"/>
  <c r="X32" i="10"/>
  <c r="Y32" i="10"/>
  <c r="Z32" i="10"/>
  <c r="R115" i="10" s="1"/>
  <c r="AA32" i="10"/>
  <c r="S115" i="10" s="1"/>
  <c r="AB32" i="10"/>
  <c r="T115" i="10" s="1"/>
  <c r="AC32" i="10"/>
  <c r="AD32" i="10"/>
  <c r="V115" i="10" s="1"/>
  <c r="AE32" i="10"/>
  <c r="AF32" i="10"/>
  <c r="AG32" i="10"/>
  <c r="X115" i="10" s="1"/>
  <c r="AH32" i="10"/>
  <c r="Y115" i="10" s="1"/>
  <c r="AI32" i="10"/>
  <c r="AJ32" i="10"/>
  <c r="AK32" i="10"/>
  <c r="AL32" i="10"/>
  <c r="AM32" i="10"/>
  <c r="X33" i="10"/>
  <c r="Y33" i="10"/>
  <c r="Z33" i="10"/>
  <c r="R116" i="10" s="1"/>
  <c r="AA33" i="10"/>
  <c r="S116" i="10" s="1"/>
  <c r="AB33" i="10"/>
  <c r="T116" i="10" s="1"/>
  <c r="AC33" i="10"/>
  <c r="AD33" i="10"/>
  <c r="V116" i="10" s="1"/>
  <c r="AE33" i="10"/>
  <c r="AF33" i="10"/>
  <c r="AG33" i="10"/>
  <c r="X116" i="10" s="1"/>
  <c r="AH33" i="10"/>
  <c r="Y116" i="10" s="1"/>
  <c r="AI33" i="10"/>
  <c r="AJ33" i="10"/>
  <c r="AK33" i="10"/>
  <c r="AL33" i="10"/>
  <c r="AM33" i="10"/>
  <c r="X34" i="10"/>
  <c r="Y34" i="10"/>
  <c r="Z34" i="10"/>
  <c r="R117" i="10" s="1"/>
  <c r="AA34" i="10"/>
  <c r="S117" i="10" s="1"/>
  <c r="AB34" i="10"/>
  <c r="T117" i="10" s="1"/>
  <c r="AC34" i="10"/>
  <c r="AD34" i="10"/>
  <c r="V117" i="10" s="1"/>
  <c r="AE34" i="10"/>
  <c r="AF34" i="10"/>
  <c r="AG34" i="10"/>
  <c r="X117" i="10" s="1"/>
  <c r="AH34" i="10"/>
  <c r="Y117" i="10" s="1"/>
  <c r="AI34" i="10"/>
  <c r="AJ34" i="10"/>
  <c r="AK34" i="10"/>
  <c r="AL34" i="10"/>
  <c r="AM34" i="10"/>
  <c r="X35" i="10"/>
  <c r="Y35" i="10"/>
  <c r="Z35" i="10"/>
  <c r="R118" i="10" s="1"/>
  <c r="AA35" i="10"/>
  <c r="S118" i="10" s="1"/>
  <c r="AB35" i="10"/>
  <c r="T118" i="10" s="1"/>
  <c r="AC35" i="10"/>
  <c r="AD35" i="10"/>
  <c r="V118" i="10" s="1"/>
  <c r="AE35" i="10"/>
  <c r="AF35" i="10"/>
  <c r="AG35" i="10"/>
  <c r="X118" i="10" s="1"/>
  <c r="AH35" i="10"/>
  <c r="Y118" i="10" s="1"/>
  <c r="AI35" i="10"/>
  <c r="AJ35" i="10"/>
  <c r="AK35" i="10"/>
  <c r="AL35" i="10"/>
  <c r="AM35" i="10"/>
  <c r="X36" i="10"/>
  <c r="Y36" i="10"/>
  <c r="Z36" i="10"/>
  <c r="R119" i="10" s="1"/>
  <c r="AA36" i="10"/>
  <c r="S119" i="10" s="1"/>
  <c r="AB36" i="10"/>
  <c r="T119" i="10" s="1"/>
  <c r="AC36" i="10"/>
  <c r="AD36" i="10"/>
  <c r="V119" i="10" s="1"/>
  <c r="AE36" i="10"/>
  <c r="AF36" i="10"/>
  <c r="AG36" i="10"/>
  <c r="X119" i="10" s="1"/>
  <c r="AH36" i="10"/>
  <c r="Y119" i="10" s="1"/>
  <c r="AI36" i="10"/>
  <c r="AJ36" i="10"/>
  <c r="AK36" i="10"/>
  <c r="AL36" i="10"/>
  <c r="AM36" i="10"/>
  <c r="X37" i="10"/>
  <c r="Y37" i="10"/>
  <c r="Z37" i="10"/>
  <c r="R120" i="10" s="1"/>
  <c r="AA37" i="10"/>
  <c r="S120" i="10" s="1"/>
  <c r="AB37" i="10"/>
  <c r="T120" i="10" s="1"/>
  <c r="AC37" i="10"/>
  <c r="AD37" i="10"/>
  <c r="V120" i="10" s="1"/>
  <c r="AE37" i="10"/>
  <c r="AF37" i="10"/>
  <c r="AG37" i="10"/>
  <c r="X120" i="10" s="1"/>
  <c r="AH37" i="10"/>
  <c r="Y120" i="10" s="1"/>
  <c r="AI37" i="10"/>
  <c r="AJ37" i="10"/>
  <c r="AK37" i="10"/>
  <c r="AL37" i="10"/>
  <c r="AM37" i="10"/>
  <c r="X38" i="10"/>
  <c r="Y38" i="10"/>
  <c r="Z38" i="10"/>
  <c r="R121" i="10" s="1"/>
  <c r="AA38" i="10"/>
  <c r="S121" i="10" s="1"/>
  <c r="AB38" i="10"/>
  <c r="T121" i="10" s="1"/>
  <c r="AC38" i="10"/>
  <c r="AD38" i="10"/>
  <c r="V121" i="10" s="1"/>
  <c r="AE38" i="10"/>
  <c r="AF38" i="10"/>
  <c r="AG38" i="10"/>
  <c r="X121" i="10" s="1"/>
  <c r="AH38" i="10"/>
  <c r="Y121" i="10" s="1"/>
  <c r="AI38" i="10"/>
  <c r="AJ38" i="10"/>
  <c r="AK38" i="10"/>
  <c r="AL38" i="10"/>
  <c r="AM38" i="10"/>
  <c r="X39" i="10"/>
  <c r="Y39" i="10"/>
  <c r="Z39" i="10"/>
  <c r="R122" i="10" s="1"/>
  <c r="AA39" i="10"/>
  <c r="S122" i="10" s="1"/>
  <c r="AB39" i="10"/>
  <c r="T122" i="10" s="1"/>
  <c r="AC39" i="10"/>
  <c r="AD39" i="10"/>
  <c r="V122" i="10" s="1"/>
  <c r="AE39" i="10"/>
  <c r="AF39" i="10"/>
  <c r="AG39" i="10"/>
  <c r="X122" i="10" s="1"/>
  <c r="AH39" i="10"/>
  <c r="Y122" i="10" s="1"/>
  <c r="AI39" i="10"/>
  <c r="AJ39" i="10"/>
  <c r="AK39" i="10"/>
  <c r="AL39" i="10"/>
  <c r="AM39" i="10"/>
  <c r="AM2" i="10"/>
  <c r="AL2" i="10"/>
  <c r="AH2" i="10"/>
  <c r="Y85" i="10" s="1"/>
  <c r="AI2" i="10"/>
  <c r="AJ2" i="10"/>
  <c r="AK2" i="10"/>
  <c r="AD2" i="10"/>
  <c r="V85" i="10" s="1"/>
  <c r="AE2" i="10"/>
  <c r="AF2" i="10"/>
  <c r="AG2" i="10"/>
  <c r="X85" i="10" s="1"/>
  <c r="AA2" i="10"/>
  <c r="S85" i="10" s="1"/>
  <c r="AB2" i="10"/>
  <c r="T85" i="10" s="1"/>
  <c r="AC2" i="10"/>
  <c r="R2" i="10"/>
  <c r="J85" i="10" s="1"/>
  <c r="S2" i="10"/>
  <c r="T2" i="10"/>
  <c r="U2" i="10"/>
  <c r="V2" i="10"/>
  <c r="W2" i="10"/>
  <c r="X2" i="10"/>
  <c r="Y2" i="10"/>
  <c r="Z2" i="10"/>
  <c r="R85" i="10" s="1"/>
  <c r="N2" i="10"/>
  <c r="G85" i="10" s="1"/>
  <c r="O2" i="10"/>
  <c r="P2" i="10"/>
  <c r="Q2" i="10"/>
  <c r="I85" i="10" s="1"/>
  <c r="B3" i="10"/>
  <c r="C3" i="10"/>
  <c r="D3" i="10"/>
  <c r="E3" i="10"/>
  <c r="F3" i="10"/>
  <c r="G3" i="10"/>
  <c r="H3" i="10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B6" i="10"/>
  <c r="C6" i="10"/>
  <c r="D6" i="10"/>
  <c r="E6" i="10"/>
  <c r="F6" i="10"/>
  <c r="G6" i="10"/>
  <c r="H6" i="10"/>
  <c r="B7" i="10"/>
  <c r="C7" i="10"/>
  <c r="D7" i="10"/>
  <c r="E7" i="10"/>
  <c r="F7" i="10"/>
  <c r="G7" i="10"/>
  <c r="H7" i="10"/>
  <c r="B8" i="10"/>
  <c r="C8" i="10"/>
  <c r="D8" i="10"/>
  <c r="E8" i="10"/>
  <c r="F8" i="10"/>
  <c r="G8" i="10"/>
  <c r="H8" i="10"/>
  <c r="B9" i="10"/>
  <c r="C9" i="10"/>
  <c r="D9" i="10"/>
  <c r="E9" i="10"/>
  <c r="F9" i="10"/>
  <c r="G9" i="10"/>
  <c r="H9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B14" i="10"/>
  <c r="C14" i="10"/>
  <c r="D14" i="10"/>
  <c r="E14" i="10"/>
  <c r="F14" i="10"/>
  <c r="G14" i="10"/>
  <c r="H14" i="10"/>
  <c r="B15" i="10"/>
  <c r="C15" i="10"/>
  <c r="D15" i="10"/>
  <c r="E15" i="10"/>
  <c r="F15" i="10"/>
  <c r="G15" i="10"/>
  <c r="H15" i="10"/>
  <c r="B16" i="10"/>
  <c r="C16" i="10"/>
  <c r="D16" i="10"/>
  <c r="E16" i="10"/>
  <c r="F16" i="10"/>
  <c r="G16" i="10"/>
  <c r="H16" i="10"/>
  <c r="B17" i="10"/>
  <c r="C17" i="10"/>
  <c r="D17" i="10"/>
  <c r="E17" i="10"/>
  <c r="F17" i="10"/>
  <c r="G17" i="10"/>
  <c r="H17" i="10"/>
  <c r="B18" i="10"/>
  <c r="C18" i="10"/>
  <c r="D18" i="10"/>
  <c r="E18" i="10"/>
  <c r="F18" i="10"/>
  <c r="G18" i="10"/>
  <c r="H18" i="10"/>
  <c r="B19" i="10"/>
  <c r="C19" i="10"/>
  <c r="D19" i="10"/>
  <c r="E19" i="10"/>
  <c r="F19" i="10"/>
  <c r="G19" i="10"/>
  <c r="H19" i="10"/>
  <c r="B20" i="10"/>
  <c r="C20" i="10"/>
  <c r="D20" i="10"/>
  <c r="E20" i="10"/>
  <c r="F20" i="10"/>
  <c r="G20" i="10"/>
  <c r="H20" i="10"/>
  <c r="B21" i="10"/>
  <c r="C21" i="10"/>
  <c r="D21" i="10"/>
  <c r="E21" i="10"/>
  <c r="F21" i="10"/>
  <c r="G21" i="10"/>
  <c r="H21" i="10"/>
  <c r="B22" i="10"/>
  <c r="C22" i="10"/>
  <c r="D22" i="10"/>
  <c r="E22" i="10"/>
  <c r="F22" i="10"/>
  <c r="G22" i="10"/>
  <c r="H22" i="10"/>
  <c r="B23" i="10"/>
  <c r="C23" i="10"/>
  <c r="D23" i="10"/>
  <c r="E23" i="10"/>
  <c r="F23" i="10"/>
  <c r="G23" i="10"/>
  <c r="H23" i="10"/>
  <c r="B24" i="10"/>
  <c r="C24" i="10"/>
  <c r="D24" i="10"/>
  <c r="E24" i="10"/>
  <c r="F24" i="10"/>
  <c r="G24" i="10"/>
  <c r="H24" i="10"/>
  <c r="B25" i="10"/>
  <c r="C25" i="10"/>
  <c r="D25" i="10"/>
  <c r="E25" i="10"/>
  <c r="F25" i="10"/>
  <c r="G25" i="10"/>
  <c r="H25" i="10"/>
  <c r="B26" i="10"/>
  <c r="C26" i="10"/>
  <c r="D26" i="10"/>
  <c r="E26" i="10"/>
  <c r="F26" i="10"/>
  <c r="G26" i="10"/>
  <c r="H26" i="10"/>
  <c r="B27" i="10"/>
  <c r="C27" i="10"/>
  <c r="D27" i="10"/>
  <c r="E27" i="10"/>
  <c r="F27" i="10"/>
  <c r="G27" i="10"/>
  <c r="H27" i="10"/>
  <c r="B28" i="10"/>
  <c r="C28" i="10"/>
  <c r="D28" i="10"/>
  <c r="E28" i="10"/>
  <c r="F28" i="10"/>
  <c r="G28" i="10"/>
  <c r="H28" i="10"/>
  <c r="B29" i="10"/>
  <c r="C29" i="10"/>
  <c r="D29" i="10"/>
  <c r="E29" i="10"/>
  <c r="F29" i="10"/>
  <c r="G29" i="10"/>
  <c r="H29" i="10"/>
  <c r="B30" i="10"/>
  <c r="C30" i="10"/>
  <c r="D30" i="10"/>
  <c r="E30" i="10"/>
  <c r="F30" i="10"/>
  <c r="G30" i="10"/>
  <c r="H30" i="10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B35" i="10"/>
  <c r="C35" i="10"/>
  <c r="D35" i="10"/>
  <c r="E35" i="10"/>
  <c r="F35" i="10"/>
  <c r="G35" i="10"/>
  <c r="H35" i="10"/>
  <c r="B36" i="10"/>
  <c r="C36" i="10"/>
  <c r="D36" i="10"/>
  <c r="E36" i="10"/>
  <c r="F36" i="10"/>
  <c r="G36" i="10"/>
  <c r="H36" i="10"/>
  <c r="B37" i="10"/>
  <c r="C37" i="10"/>
  <c r="D37" i="10"/>
  <c r="E37" i="10"/>
  <c r="F37" i="10"/>
  <c r="G37" i="10"/>
  <c r="H37" i="10"/>
  <c r="B38" i="10"/>
  <c r="C38" i="10"/>
  <c r="D38" i="10"/>
  <c r="E38" i="10"/>
  <c r="F38" i="10"/>
  <c r="G38" i="10"/>
  <c r="H38" i="10"/>
  <c r="B39" i="10"/>
  <c r="C39" i="10"/>
  <c r="D39" i="10"/>
  <c r="E39" i="10"/>
  <c r="F39" i="10"/>
  <c r="G39" i="10"/>
  <c r="H39" i="10"/>
  <c r="B40" i="10"/>
  <c r="C40" i="10"/>
  <c r="D40" i="10"/>
  <c r="E40" i="10"/>
  <c r="F40" i="10"/>
  <c r="G40" i="10"/>
  <c r="H40" i="10"/>
  <c r="K40" i="10"/>
  <c r="D123" i="10" s="1"/>
  <c r="A31" i="10"/>
  <c r="A32" i="10"/>
  <c r="A33" i="10"/>
  <c r="A34" i="10"/>
  <c r="A35" i="10"/>
  <c r="A36" i="10"/>
  <c r="A37" i="10"/>
  <c r="A38" i="10"/>
  <c r="A39" i="10"/>
  <c r="A40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K122" i="3"/>
  <c r="AE161" i="3"/>
  <c r="W40" i="10" s="1"/>
  <c r="AD161" i="3"/>
  <c r="V40" i="10" s="1"/>
  <c r="AC161" i="3"/>
  <c r="U40" i="10" s="1"/>
  <c r="AB161" i="3"/>
  <c r="T40" i="10" s="1"/>
  <c r="AA161" i="3"/>
  <c r="S40" i="10" s="1"/>
  <c r="Z161" i="3"/>
  <c r="R40" i="10" s="1"/>
  <c r="J123" i="10" s="1"/>
  <c r="Y161" i="3"/>
  <c r="Q40" i="10" s="1"/>
  <c r="I123" i="10" s="1"/>
  <c r="X161" i="3"/>
  <c r="P40" i="10" s="1"/>
  <c r="W161" i="3"/>
  <c r="O40" i="10" s="1"/>
  <c r="V161" i="3"/>
  <c r="N40" i="10" s="1"/>
  <c r="G123" i="10" s="1"/>
  <c r="U161" i="3"/>
  <c r="T161" i="3"/>
  <c r="S161" i="3"/>
  <c r="R161" i="3"/>
  <c r="Q161" i="3"/>
  <c r="P161" i="3"/>
  <c r="M40" i="10" s="1"/>
  <c r="O161" i="3"/>
  <c r="L40" i="10" s="1"/>
  <c r="E123" i="10" s="1"/>
  <c r="N161" i="3"/>
  <c r="M161" i="3"/>
  <c r="L161" i="3"/>
  <c r="J40" i="10" s="1"/>
  <c r="C123" i="10" s="1"/>
  <c r="K161" i="3"/>
  <c r="J161" i="3"/>
  <c r="AE160" i="3"/>
  <c r="W39" i="10" s="1"/>
  <c r="AD160" i="3"/>
  <c r="V39" i="10" s="1"/>
  <c r="AC160" i="3"/>
  <c r="U39" i="10" s="1"/>
  <c r="AB160" i="3"/>
  <c r="T39" i="10" s="1"/>
  <c r="AA160" i="3"/>
  <c r="S39" i="10" s="1"/>
  <c r="Z160" i="3"/>
  <c r="R39" i="10" s="1"/>
  <c r="J122" i="10" s="1"/>
  <c r="Y160" i="3"/>
  <c r="Q39" i="10" s="1"/>
  <c r="I122" i="10" s="1"/>
  <c r="X160" i="3"/>
  <c r="P39" i="10" s="1"/>
  <c r="W160" i="3"/>
  <c r="O39" i="10" s="1"/>
  <c r="V160" i="3"/>
  <c r="N39" i="10" s="1"/>
  <c r="G122" i="10" s="1"/>
  <c r="U160" i="3"/>
  <c r="T160" i="3"/>
  <c r="S160" i="3"/>
  <c r="R160" i="3"/>
  <c r="Q160" i="3"/>
  <c r="P160" i="3"/>
  <c r="M39" i="10" s="1"/>
  <c r="O160" i="3"/>
  <c r="L39" i="10" s="1"/>
  <c r="E122" i="10" s="1"/>
  <c r="N160" i="3"/>
  <c r="K39" i="10" s="1"/>
  <c r="D122" i="10" s="1"/>
  <c r="M160" i="3"/>
  <c r="L160" i="3"/>
  <c r="J39" i="10" s="1"/>
  <c r="C122" i="10" s="1"/>
  <c r="K160" i="3"/>
  <c r="J160" i="3"/>
  <c r="AE159" i="3"/>
  <c r="W38" i="10" s="1"/>
  <c r="AD159" i="3"/>
  <c r="V38" i="10" s="1"/>
  <c r="AC159" i="3"/>
  <c r="U38" i="10" s="1"/>
  <c r="AB159" i="3"/>
  <c r="T38" i="10" s="1"/>
  <c r="AA159" i="3"/>
  <c r="S38" i="10" s="1"/>
  <c r="Z159" i="3"/>
  <c r="R38" i="10" s="1"/>
  <c r="J121" i="10" s="1"/>
  <c r="Y159" i="3"/>
  <c r="Q38" i="10" s="1"/>
  <c r="I121" i="10" s="1"/>
  <c r="X159" i="3"/>
  <c r="P38" i="10" s="1"/>
  <c r="W159" i="3"/>
  <c r="O38" i="10" s="1"/>
  <c r="V159" i="3"/>
  <c r="N38" i="10" s="1"/>
  <c r="G121" i="10" s="1"/>
  <c r="U159" i="3"/>
  <c r="T159" i="3"/>
  <c r="S159" i="3"/>
  <c r="R159" i="3"/>
  <c r="Q159" i="3"/>
  <c r="P159" i="3"/>
  <c r="M38" i="10" s="1"/>
  <c r="O159" i="3"/>
  <c r="L38" i="10" s="1"/>
  <c r="E121" i="10" s="1"/>
  <c r="N159" i="3"/>
  <c r="K38" i="10" s="1"/>
  <c r="D121" i="10" s="1"/>
  <c r="M159" i="3"/>
  <c r="L159" i="3"/>
  <c r="J38" i="10" s="1"/>
  <c r="C121" i="10" s="1"/>
  <c r="K159" i="3"/>
  <c r="J159" i="3"/>
  <c r="AE158" i="3"/>
  <c r="W37" i="10" s="1"/>
  <c r="AD158" i="3"/>
  <c r="V37" i="10" s="1"/>
  <c r="AC158" i="3"/>
  <c r="U37" i="10" s="1"/>
  <c r="AB158" i="3"/>
  <c r="T37" i="10" s="1"/>
  <c r="AA158" i="3"/>
  <c r="S37" i="10" s="1"/>
  <c r="Z158" i="3"/>
  <c r="R37" i="10" s="1"/>
  <c r="J120" i="10" s="1"/>
  <c r="Y158" i="3"/>
  <c r="Q37" i="10" s="1"/>
  <c r="I120" i="10" s="1"/>
  <c r="X158" i="3"/>
  <c r="P37" i="10" s="1"/>
  <c r="W158" i="3"/>
  <c r="O37" i="10" s="1"/>
  <c r="V158" i="3"/>
  <c r="N37" i="10" s="1"/>
  <c r="G120" i="10" s="1"/>
  <c r="U158" i="3"/>
  <c r="T158" i="3"/>
  <c r="S158" i="3"/>
  <c r="R158" i="3"/>
  <c r="Q158" i="3"/>
  <c r="P158" i="3"/>
  <c r="M37" i="10" s="1"/>
  <c r="O158" i="3"/>
  <c r="L37" i="10" s="1"/>
  <c r="E120" i="10" s="1"/>
  <c r="N158" i="3"/>
  <c r="K37" i="10" s="1"/>
  <c r="D120" i="10" s="1"/>
  <c r="M158" i="3"/>
  <c r="L158" i="3"/>
  <c r="J37" i="10" s="1"/>
  <c r="C120" i="10" s="1"/>
  <c r="K158" i="3"/>
  <c r="J158" i="3"/>
  <c r="AE157" i="3"/>
  <c r="W36" i="10" s="1"/>
  <c r="AD157" i="3"/>
  <c r="V36" i="10" s="1"/>
  <c r="AC157" i="3"/>
  <c r="U36" i="10" s="1"/>
  <c r="AB157" i="3"/>
  <c r="T36" i="10" s="1"/>
  <c r="AA157" i="3"/>
  <c r="S36" i="10" s="1"/>
  <c r="Z157" i="3"/>
  <c r="R36" i="10" s="1"/>
  <c r="J119" i="10" s="1"/>
  <c r="Y157" i="3"/>
  <c r="Q36" i="10" s="1"/>
  <c r="I119" i="10" s="1"/>
  <c r="X157" i="3"/>
  <c r="P36" i="10" s="1"/>
  <c r="W157" i="3"/>
  <c r="O36" i="10" s="1"/>
  <c r="V157" i="3"/>
  <c r="N36" i="10" s="1"/>
  <c r="G119" i="10" s="1"/>
  <c r="U157" i="3"/>
  <c r="T157" i="3"/>
  <c r="S157" i="3"/>
  <c r="R157" i="3"/>
  <c r="Q157" i="3"/>
  <c r="P157" i="3"/>
  <c r="M36" i="10" s="1"/>
  <c r="O157" i="3"/>
  <c r="L36" i="10" s="1"/>
  <c r="E119" i="10" s="1"/>
  <c r="N157" i="3"/>
  <c r="K36" i="10" s="1"/>
  <c r="D119" i="10" s="1"/>
  <c r="M157" i="3"/>
  <c r="L157" i="3"/>
  <c r="J36" i="10" s="1"/>
  <c r="C119" i="10" s="1"/>
  <c r="K157" i="3"/>
  <c r="J157" i="3"/>
  <c r="AE156" i="3"/>
  <c r="W35" i="10" s="1"/>
  <c r="AD156" i="3"/>
  <c r="V35" i="10" s="1"/>
  <c r="AC156" i="3"/>
  <c r="U35" i="10" s="1"/>
  <c r="AB156" i="3"/>
  <c r="T35" i="10" s="1"/>
  <c r="AA156" i="3"/>
  <c r="S35" i="10" s="1"/>
  <c r="Z156" i="3"/>
  <c r="R35" i="10" s="1"/>
  <c r="J118" i="10" s="1"/>
  <c r="Y156" i="3"/>
  <c r="Q35" i="10" s="1"/>
  <c r="I118" i="10" s="1"/>
  <c r="X156" i="3"/>
  <c r="P35" i="10" s="1"/>
  <c r="W156" i="3"/>
  <c r="O35" i="10" s="1"/>
  <c r="V156" i="3"/>
  <c r="N35" i="10" s="1"/>
  <c r="G118" i="10" s="1"/>
  <c r="U156" i="3"/>
  <c r="T156" i="3"/>
  <c r="S156" i="3"/>
  <c r="R156" i="3"/>
  <c r="Q156" i="3"/>
  <c r="P156" i="3"/>
  <c r="M35" i="10" s="1"/>
  <c r="O156" i="3"/>
  <c r="L35" i="10" s="1"/>
  <c r="E118" i="10" s="1"/>
  <c r="N156" i="3"/>
  <c r="K35" i="10" s="1"/>
  <c r="D118" i="10" s="1"/>
  <c r="M156" i="3"/>
  <c r="L156" i="3"/>
  <c r="J35" i="10" s="1"/>
  <c r="C118" i="10" s="1"/>
  <c r="K156" i="3"/>
  <c r="J156" i="3"/>
  <c r="AE155" i="3"/>
  <c r="W34" i="10" s="1"/>
  <c r="AD155" i="3"/>
  <c r="V34" i="10" s="1"/>
  <c r="AC155" i="3"/>
  <c r="U34" i="10" s="1"/>
  <c r="AB155" i="3"/>
  <c r="T34" i="10" s="1"/>
  <c r="AA155" i="3"/>
  <c r="S34" i="10" s="1"/>
  <c r="Z155" i="3"/>
  <c r="R34" i="10" s="1"/>
  <c r="J117" i="10" s="1"/>
  <c r="Y155" i="3"/>
  <c r="Q34" i="10" s="1"/>
  <c r="I117" i="10" s="1"/>
  <c r="X155" i="3"/>
  <c r="P34" i="10" s="1"/>
  <c r="W155" i="3"/>
  <c r="O34" i="10" s="1"/>
  <c r="V155" i="3"/>
  <c r="N34" i="10" s="1"/>
  <c r="G117" i="10" s="1"/>
  <c r="U155" i="3"/>
  <c r="T155" i="3"/>
  <c r="S155" i="3"/>
  <c r="R155" i="3"/>
  <c r="Q155" i="3"/>
  <c r="P155" i="3"/>
  <c r="M34" i="10" s="1"/>
  <c r="O155" i="3"/>
  <c r="L34" i="10" s="1"/>
  <c r="E117" i="10" s="1"/>
  <c r="N155" i="3"/>
  <c r="K34" i="10" s="1"/>
  <c r="D117" i="10" s="1"/>
  <c r="M155" i="3"/>
  <c r="L155" i="3"/>
  <c r="J34" i="10" s="1"/>
  <c r="C117" i="10" s="1"/>
  <c r="K155" i="3"/>
  <c r="J155" i="3"/>
  <c r="AE154" i="3"/>
  <c r="W33" i="10" s="1"/>
  <c r="AD154" i="3"/>
  <c r="V33" i="10" s="1"/>
  <c r="AC154" i="3"/>
  <c r="U33" i="10" s="1"/>
  <c r="AB154" i="3"/>
  <c r="T33" i="10" s="1"/>
  <c r="AA154" i="3"/>
  <c r="S33" i="10" s="1"/>
  <c r="Z154" i="3"/>
  <c r="R33" i="10" s="1"/>
  <c r="J116" i="10" s="1"/>
  <c r="Y154" i="3"/>
  <c r="Q33" i="10" s="1"/>
  <c r="I116" i="10" s="1"/>
  <c r="X154" i="3"/>
  <c r="P33" i="10" s="1"/>
  <c r="W154" i="3"/>
  <c r="O33" i="10" s="1"/>
  <c r="V154" i="3"/>
  <c r="N33" i="10" s="1"/>
  <c r="G116" i="10" s="1"/>
  <c r="U154" i="3"/>
  <c r="T154" i="3"/>
  <c r="S154" i="3"/>
  <c r="R154" i="3"/>
  <c r="Q154" i="3"/>
  <c r="P154" i="3"/>
  <c r="M33" i="10" s="1"/>
  <c r="O154" i="3"/>
  <c r="L33" i="10" s="1"/>
  <c r="E116" i="10" s="1"/>
  <c r="N154" i="3"/>
  <c r="K33" i="10" s="1"/>
  <c r="D116" i="10" s="1"/>
  <c r="M154" i="3"/>
  <c r="L154" i="3"/>
  <c r="J33" i="10" s="1"/>
  <c r="C116" i="10" s="1"/>
  <c r="K154" i="3"/>
  <c r="J154" i="3"/>
  <c r="AE153" i="3"/>
  <c r="W32" i="10" s="1"/>
  <c r="AD153" i="3"/>
  <c r="V32" i="10" s="1"/>
  <c r="AC153" i="3"/>
  <c r="U32" i="10" s="1"/>
  <c r="AB153" i="3"/>
  <c r="T32" i="10" s="1"/>
  <c r="AA153" i="3"/>
  <c r="S32" i="10" s="1"/>
  <c r="Z153" i="3"/>
  <c r="R32" i="10" s="1"/>
  <c r="J115" i="10" s="1"/>
  <c r="Y153" i="3"/>
  <c r="Q32" i="10" s="1"/>
  <c r="I115" i="10" s="1"/>
  <c r="X153" i="3"/>
  <c r="P32" i="10" s="1"/>
  <c r="W153" i="3"/>
  <c r="O32" i="10" s="1"/>
  <c r="V153" i="3"/>
  <c r="N32" i="10" s="1"/>
  <c r="G115" i="10" s="1"/>
  <c r="U153" i="3"/>
  <c r="T153" i="3"/>
  <c r="S153" i="3"/>
  <c r="R153" i="3"/>
  <c r="Q153" i="3"/>
  <c r="P153" i="3"/>
  <c r="M32" i="10" s="1"/>
  <c r="O153" i="3"/>
  <c r="L32" i="10" s="1"/>
  <c r="E115" i="10" s="1"/>
  <c r="N153" i="3"/>
  <c r="K32" i="10" s="1"/>
  <c r="D115" i="10" s="1"/>
  <c r="M153" i="3"/>
  <c r="L153" i="3"/>
  <c r="J32" i="10" s="1"/>
  <c r="C115" i="10" s="1"/>
  <c r="K153" i="3"/>
  <c r="J153" i="3"/>
  <c r="AE152" i="3"/>
  <c r="W31" i="10" s="1"/>
  <c r="AD152" i="3"/>
  <c r="V31" i="10" s="1"/>
  <c r="AC152" i="3"/>
  <c r="U31" i="10" s="1"/>
  <c r="AB152" i="3"/>
  <c r="T31" i="10" s="1"/>
  <c r="AA152" i="3"/>
  <c r="S31" i="10" s="1"/>
  <c r="Z152" i="3"/>
  <c r="R31" i="10" s="1"/>
  <c r="J114" i="10" s="1"/>
  <c r="Y152" i="3"/>
  <c r="Q31" i="10" s="1"/>
  <c r="I114" i="10" s="1"/>
  <c r="X152" i="3"/>
  <c r="P31" i="10" s="1"/>
  <c r="W152" i="3"/>
  <c r="O31" i="10" s="1"/>
  <c r="V152" i="3"/>
  <c r="N31" i="10" s="1"/>
  <c r="G114" i="10" s="1"/>
  <c r="U152" i="3"/>
  <c r="T152" i="3"/>
  <c r="S152" i="3"/>
  <c r="R152" i="3"/>
  <c r="Q152" i="3"/>
  <c r="P152" i="3"/>
  <c r="M31" i="10" s="1"/>
  <c r="O152" i="3"/>
  <c r="L31" i="10" s="1"/>
  <c r="E114" i="10" s="1"/>
  <c r="N152" i="3"/>
  <c r="K31" i="10" s="1"/>
  <c r="D114" i="10" s="1"/>
  <c r="M152" i="3"/>
  <c r="L152" i="3"/>
  <c r="J31" i="10" s="1"/>
  <c r="C114" i="10" s="1"/>
  <c r="K152" i="3"/>
  <c r="J152" i="3"/>
  <c r="AE151" i="3"/>
  <c r="W30" i="10" s="1"/>
  <c r="AD151" i="3"/>
  <c r="V30" i="10" s="1"/>
  <c r="AC151" i="3"/>
  <c r="U30" i="10" s="1"/>
  <c r="AB151" i="3"/>
  <c r="T30" i="10" s="1"/>
  <c r="AA151" i="3"/>
  <c r="S30" i="10" s="1"/>
  <c r="Z151" i="3"/>
  <c r="R30" i="10" s="1"/>
  <c r="J113" i="10" s="1"/>
  <c r="Y151" i="3"/>
  <c r="Q30" i="10" s="1"/>
  <c r="I113" i="10" s="1"/>
  <c r="X151" i="3"/>
  <c r="P30" i="10" s="1"/>
  <c r="W151" i="3"/>
  <c r="O30" i="10" s="1"/>
  <c r="V151" i="3"/>
  <c r="N30" i="10" s="1"/>
  <c r="G113" i="10" s="1"/>
  <c r="U151" i="3"/>
  <c r="T151" i="3"/>
  <c r="S151" i="3"/>
  <c r="R151" i="3"/>
  <c r="Q151" i="3"/>
  <c r="P151" i="3"/>
  <c r="M30" i="10" s="1"/>
  <c r="O151" i="3"/>
  <c r="L30" i="10" s="1"/>
  <c r="E113" i="10" s="1"/>
  <c r="N151" i="3"/>
  <c r="K30" i="10" s="1"/>
  <c r="D113" i="10" s="1"/>
  <c r="M151" i="3"/>
  <c r="L151" i="3"/>
  <c r="J30" i="10" s="1"/>
  <c r="C113" i="10" s="1"/>
  <c r="K151" i="3"/>
  <c r="J151" i="3"/>
  <c r="AE150" i="3"/>
  <c r="W29" i="10" s="1"/>
  <c r="AD150" i="3"/>
  <c r="V29" i="10" s="1"/>
  <c r="AC150" i="3"/>
  <c r="U29" i="10" s="1"/>
  <c r="AB150" i="3"/>
  <c r="T29" i="10" s="1"/>
  <c r="AA150" i="3"/>
  <c r="S29" i="10" s="1"/>
  <c r="Z150" i="3"/>
  <c r="R29" i="10" s="1"/>
  <c r="J112" i="10" s="1"/>
  <c r="Y150" i="3"/>
  <c r="Q29" i="10" s="1"/>
  <c r="I112" i="10" s="1"/>
  <c r="X150" i="3"/>
  <c r="P29" i="10" s="1"/>
  <c r="W150" i="3"/>
  <c r="O29" i="10" s="1"/>
  <c r="V150" i="3"/>
  <c r="N29" i="10" s="1"/>
  <c r="G112" i="10" s="1"/>
  <c r="U150" i="3"/>
  <c r="T150" i="3"/>
  <c r="S150" i="3"/>
  <c r="R150" i="3"/>
  <c r="Q150" i="3"/>
  <c r="P150" i="3"/>
  <c r="M29" i="10" s="1"/>
  <c r="O150" i="3"/>
  <c r="L29" i="10" s="1"/>
  <c r="E112" i="10" s="1"/>
  <c r="N150" i="3"/>
  <c r="K29" i="10" s="1"/>
  <c r="D112" i="10" s="1"/>
  <c r="M150" i="3"/>
  <c r="L150" i="3"/>
  <c r="J29" i="10" s="1"/>
  <c r="C112" i="10" s="1"/>
  <c r="K150" i="3"/>
  <c r="J150" i="3"/>
  <c r="AE149" i="3"/>
  <c r="W28" i="10" s="1"/>
  <c r="AD149" i="3"/>
  <c r="V28" i="10" s="1"/>
  <c r="AC149" i="3"/>
  <c r="U28" i="10" s="1"/>
  <c r="AB149" i="3"/>
  <c r="T28" i="10" s="1"/>
  <c r="AA149" i="3"/>
  <c r="S28" i="10" s="1"/>
  <c r="Z149" i="3"/>
  <c r="R28" i="10" s="1"/>
  <c r="J111" i="10" s="1"/>
  <c r="Y149" i="3"/>
  <c r="Q28" i="10" s="1"/>
  <c r="I111" i="10" s="1"/>
  <c r="X149" i="3"/>
  <c r="P28" i="10" s="1"/>
  <c r="W149" i="3"/>
  <c r="O28" i="10" s="1"/>
  <c r="V149" i="3"/>
  <c r="N28" i="10" s="1"/>
  <c r="G111" i="10" s="1"/>
  <c r="U149" i="3"/>
  <c r="T149" i="3"/>
  <c r="S149" i="3"/>
  <c r="R149" i="3"/>
  <c r="Q149" i="3"/>
  <c r="P149" i="3"/>
  <c r="M28" i="10" s="1"/>
  <c r="O149" i="3"/>
  <c r="L28" i="10" s="1"/>
  <c r="E111" i="10" s="1"/>
  <c r="N149" i="3"/>
  <c r="K28" i="10" s="1"/>
  <c r="D111" i="10" s="1"/>
  <c r="M149" i="3"/>
  <c r="L149" i="3"/>
  <c r="J28" i="10" s="1"/>
  <c r="C111" i="10" s="1"/>
  <c r="K149" i="3"/>
  <c r="J149" i="3"/>
  <c r="AE148" i="3"/>
  <c r="W27" i="10" s="1"/>
  <c r="AD148" i="3"/>
  <c r="V27" i="10" s="1"/>
  <c r="AC148" i="3"/>
  <c r="U27" i="10" s="1"/>
  <c r="AB148" i="3"/>
  <c r="T27" i="10" s="1"/>
  <c r="AA148" i="3"/>
  <c r="S27" i="10" s="1"/>
  <c r="Z148" i="3"/>
  <c r="R27" i="10" s="1"/>
  <c r="J110" i="10" s="1"/>
  <c r="Y148" i="3"/>
  <c r="Q27" i="10" s="1"/>
  <c r="I110" i="10" s="1"/>
  <c r="X148" i="3"/>
  <c r="P27" i="10" s="1"/>
  <c r="W148" i="3"/>
  <c r="O27" i="10" s="1"/>
  <c r="V148" i="3"/>
  <c r="N27" i="10" s="1"/>
  <c r="G110" i="10" s="1"/>
  <c r="U148" i="3"/>
  <c r="T148" i="3"/>
  <c r="S148" i="3"/>
  <c r="R148" i="3"/>
  <c r="Q148" i="3"/>
  <c r="P148" i="3"/>
  <c r="M27" i="10" s="1"/>
  <c r="O148" i="3"/>
  <c r="L27" i="10" s="1"/>
  <c r="E110" i="10" s="1"/>
  <c r="N148" i="3"/>
  <c r="K27" i="10" s="1"/>
  <c r="D110" i="10" s="1"/>
  <c r="M148" i="3"/>
  <c r="L148" i="3"/>
  <c r="J27" i="10" s="1"/>
  <c r="C110" i="10" s="1"/>
  <c r="K148" i="3"/>
  <c r="J148" i="3"/>
  <c r="AE147" i="3"/>
  <c r="W26" i="10" s="1"/>
  <c r="AD147" i="3"/>
  <c r="V26" i="10" s="1"/>
  <c r="AC147" i="3"/>
  <c r="U26" i="10" s="1"/>
  <c r="AB147" i="3"/>
  <c r="T26" i="10" s="1"/>
  <c r="AA147" i="3"/>
  <c r="S26" i="10" s="1"/>
  <c r="Z147" i="3"/>
  <c r="R26" i="10" s="1"/>
  <c r="J109" i="10" s="1"/>
  <c r="Y147" i="3"/>
  <c r="Q26" i="10" s="1"/>
  <c r="I109" i="10" s="1"/>
  <c r="X147" i="3"/>
  <c r="P26" i="10" s="1"/>
  <c r="W147" i="3"/>
  <c r="O26" i="10" s="1"/>
  <c r="V147" i="3"/>
  <c r="N26" i="10" s="1"/>
  <c r="G109" i="10" s="1"/>
  <c r="U147" i="3"/>
  <c r="T147" i="3"/>
  <c r="S147" i="3"/>
  <c r="R147" i="3"/>
  <c r="Q147" i="3"/>
  <c r="P147" i="3"/>
  <c r="M26" i="10" s="1"/>
  <c r="O147" i="3"/>
  <c r="L26" i="10" s="1"/>
  <c r="E109" i="10" s="1"/>
  <c r="N147" i="3"/>
  <c r="K26" i="10" s="1"/>
  <c r="D109" i="10" s="1"/>
  <c r="M147" i="3"/>
  <c r="L147" i="3"/>
  <c r="J26" i="10" s="1"/>
  <c r="C109" i="10" s="1"/>
  <c r="K147" i="3"/>
  <c r="J147" i="3"/>
  <c r="AE146" i="3"/>
  <c r="W25" i="10" s="1"/>
  <c r="AD146" i="3"/>
  <c r="V25" i="10" s="1"/>
  <c r="AC146" i="3"/>
  <c r="U25" i="10" s="1"/>
  <c r="AB146" i="3"/>
  <c r="T25" i="10" s="1"/>
  <c r="AA146" i="3"/>
  <c r="S25" i="10" s="1"/>
  <c r="Z146" i="3"/>
  <c r="R25" i="10" s="1"/>
  <c r="J108" i="10" s="1"/>
  <c r="Y146" i="3"/>
  <c r="Q25" i="10" s="1"/>
  <c r="I108" i="10" s="1"/>
  <c r="X146" i="3"/>
  <c r="P25" i="10" s="1"/>
  <c r="W146" i="3"/>
  <c r="O25" i="10" s="1"/>
  <c r="V146" i="3"/>
  <c r="N25" i="10" s="1"/>
  <c r="G108" i="10" s="1"/>
  <c r="U146" i="3"/>
  <c r="T146" i="3"/>
  <c r="S146" i="3"/>
  <c r="R146" i="3"/>
  <c r="Q146" i="3"/>
  <c r="P146" i="3"/>
  <c r="M25" i="10" s="1"/>
  <c r="O146" i="3"/>
  <c r="L25" i="10" s="1"/>
  <c r="E108" i="10" s="1"/>
  <c r="N146" i="3"/>
  <c r="K25" i="10" s="1"/>
  <c r="D108" i="10" s="1"/>
  <c r="M146" i="3"/>
  <c r="L146" i="3"/>
  <c r="J25" i="10" s="1"/>
  <c r="C108" i="10" s="1"/>
  <c r="K146" i="3"/>
  <c r="J146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AE143" i="3"/>
  <c r="W24" i="10" s="1"/>
  <c r="AD143" i="3"/>
  <c r="V24" i="10" s="1"/>
  <c r="AC143" i="3"/>
  <c r="U24" i="10" s="1"/>
  <c r="AB143" i="3"/>
  <c r="T24" i="10" s="1"/>
  <c r="AA143" i="3"/>
  <c r="S24" i="10" s="1"/>
  <c r="Z143" i="3"/>
  <c r="R24" i="10" s="1"/>
  <c r="J107" i="10" s="1"/>
  <c r="Y143" i="3"/>
  <c r="Q24" i="10" s="1"/>
  <c r="I107" i="10" s="1"/>
  <c r="X143" i="3"/>
  <c r="P24" i="10" s="1"/>
  <c r="W143" i="3"/>
  <c r="O24" i="10" s="1"/>
  <c r="V143" i="3"/>
  <c r="N24" i="10" s="1"/>
  <c r="G107" i="10" s="1"/>
  <c r="U143" i="3"/>
  <c r="T143" i="3"/>
  <c r="S143" i="3"/>
  <c r="R143" i="3"/>
  <c r="Q143" i="3"/>
  <c r="P143" i="3"/>
  <c r="M24" i="10" s="1"/>
  <c r="O143" i="3"/>
  <c r="L24" i="10" s="1"/>
  <c r="E107" i="10" s="1"/>
  <c r="N143" i="3"/>
  <c r="K24" i="10" s="1"/>
  <c r="D107" i="10" s="1"/>
  <c r="M143" i="3"/>
  <c r="L143" i="3"/>
  <c r="J24" i="10" s="1"/>
  <c r="C107" i="10" s="1"/>
  <c r="K143" i="3"/>
  <c r="J143" i="3"/>
  <c r="AE142" i="3"/>
  <c r="W23" i="10" s="1"/>
  <c r="AD142" i="3"/>
  <c r="V23" i="10" s="1"/>
  <c r="AC142" i="3"/>
  <c r="U23" i="10" s="1"/>
  <c r="AB142" i="3"/>
  <c r="T23" i="10" s="1"/>
  <c r="AA142" i="3"/>
  <c r="S23" i="10" s="1"/>
  <c r="Z142" i="3"/>
  <c r="R23" i="10" s="1"/>
  <c r="J106" i="10" s="1"/>
  <c r="Y142" i="3"/>
  <c r="Q23" i="10" s="1"/>
  <c r="I106" i="10" s="1"/>
  <c r="X142" i="3"/>
  <c r="P23" i="10" s="1"/>
  <c r="W142" i="3"/>
  <c r="O23" i="10" s="1"/>
  <c r="V142" i="3"/>
  <c r="N23" i="10" s="1"/>
  <c r="G106" i="10" s="1"/>
  <c r="U142" i="3"/>
  <c r="T142" i="3"/>
  <c r="S142" i="3"/>
  <c r="R142" i="3"/>
  <c r="Q142" i="3"/>
  <c r="P142" i="3"/>
  <c r="M23" i="10" s="1"/>
  <c r="O142" i="3"/>
  <c r="L23" i="10" s="1"/>
  <c r="E106" i="10" s="1"/>
  <c r="N142" i="3"/>
  <c r="K23" i="10" s="1"/>
  <c r="D106" i="10" s="1"/>
  <c r="M142" i="3"/>
  <c r="L142" i="3"/>
  <c r="J23" i="10" s="1"/>
  <c r="C106" i="10" s="1"/>
  <c r="K142" i="3"/>
  <c r="J142" i="3"/>
  <c r="AE141" i="3"/>
  <c r="W22" i="10" s="1"/>
  <c r="AD141" i="3"/>
  <c r="V22" i="10" s="1"/>
  <c r="AC141" i="3"/>
  <c r="U22" i="10" s="1"/>
  <c r="AB141" i="3"/>
  <c r="T22" i="10" s="1"/>
  <c r="AA141" i="3"/>
  <c r="S22" i="10" s="1"/>
  <c r="Z141" i="3"/>
  <c r="R22" i="10" s="1"/>
  <c r="J105" i="10" s="1"/>
  <c r="Y141" i="3"/>
  <c r="Q22" i="10" s="1"/>
  <c r="I105" i="10" s="1"/>
  <c r="X141" i="3"/>
  <c r="P22" i="10" s="1"/>
  <c r="W141" i="3"/>
  <c r="O22" i="10" s="1"/>
  <c r="V141" i="3"/>
  <c r="N22" i="10" s="1"/>
  <c r="G105" i="10" s="1"/>
  <c r="U141" i="3"/>
  <c r="T141" i="3"/>
  <c r="S141" i="3"/>
  <c r="R141" i="3"/>
  <c r="Q141" i="3"/>
  <c r="P141" i="3"/>
  <c r="M22" i="10" s="1"/>
  <c r="O141" i="3"/>
  <c r="L22" i="10" s="1"/>
  <c r="E105" i="10" s="1"/>
  <c r="N141" i="3"/>
  <c r="K22" i="10" s="1"/>
  <c r="D105" i="10" s="1"/>
  <c r="M141" i="3"/>
  <c r="L141" i="3"/>
  <c r="J22" i="10" s="1"/>
  <c r="C105" i="10" s="1"/>
  <c r="K141" i="3"/>
  <c r="J141" i="3"/>
  <c r="AE140" i="3"/>
  <c r="W21" i="10" s="1"/>
  <c r="AD140" i="3"/>
  <c r="V21" i="10" s="1"/>
  <c r="AC140" i="3"/>
  <c r="U21" i="10" s="1"/>
  <c r="AB140" i="3"/>
  <c r="T21" i="10" s="1"/>
  <c r="AA140" i="3"/>
  <c r="S21" i="10" s="1"/>
  <c r="Z140" i="3"/>
  <c r="R21" i="10" s="1"/>
  <c r="J104" i="10" s="1"/>
  <c r="Y140" i="3"/>
  <c r="Q21" i="10" s="1"/>
  <c r="I104" i="10" s="1"/>
  <c r="X140" i="3"/>
  <c r="P21" i="10" s="1"/>
  <c r="W140" i="3"/>
  <c r="O21" i="10" s="1"/>
  <c r="V140" i="3"/>
  <c r="N21" i="10" s="1"/>
  <c r="G104" i="10" s="1"/>
  <c r="U140" i="3"/>
  <c r="T140" i="3"/>
  <c r="S140" i="3"/>
  <c r="R140" i="3"/>
  <c r="Q140" i="3"/>
  <c r="P140" i="3"/>
  <c r="M21" i="10" s="1"/>
  <c r="O140" i="3"/>
  <c r="L21" i="10" s="1"/>
  <c r="E104" i="10" s="1"/>
  <c r="N140" i="3"/>
  <c r="K21" i="10" s="1"/>
  <c r="D104" i="10" s="1"/>
  <c r="M140" i="3"/>
  <c r="L140" i="3"/>
  <c r="J21" i="10" s="1"/>
  <c r="C104" i="10" s="1"/>
  <c r="K140" i="3"/>
  <c r="J140" i="3"/>
  <c r="AE139" i="3"/>
  <c r="W20" i="10" s="1"/>
  <c r="AD139" i="3"/>
  <c r="V20" i="10" s="1"/>
  <c r="AC139" i="3"/>
  <c r="U20" i="10" s="1"/>
  <c r="AB139" i="3"/>
  <c r="T20" i="10" s="1"/>
  <c r="AA139" i="3"/>
  <c r="S20" i="10" s="1"/>
  <c r="Z139" i="3"/>
  <c r="R20" i="10" s="1"/>
  <c r="J103" i="10" s="1"/>
  <c r="Y139" i="3"/>
  <c r="Q20" i="10" s="1"/>
  <c r="I103" i="10" s="1"/>
  <c r="X139" i="3"/>
  <c r="P20" i="10" s="1"/>
  <c r="W139" i="3"/>
  <c r="O20" i="10" s="1"/>
  <c r="V139" i="3"/>
  <c r="N20" i="10" s="1"/>
  <c r="G103" i="10" s="1"/>
  <c r="U139" i="3"/>
  <c r="T139" i="3"/>
  <c r="S139" i="3"/>
  <c r="R139" i="3"/>
  <c r="Q139" i="3"/>
  <c r="P139" i="3"/>
  <c r="M20" i="10" s="1"/>
  <c r="O139" i="3"/>
  <c r="L20" i="10" s="1"/>
  <c r="E103" i="10" s="1"/>
  <c r="N139" i="3"/>
  <c r="K20" i="10" s="1"/>
  <c r="D103" i="10" s="1"/>
  <c r="M139" i="3"/>
  <c r="L139" i="3"/>
  <c r="J20" i="10" s="1"/>
  <c r="C103" i="10" s="1"/>
  <c r="K139" i="3"/>
  <c r="J139" i="3"/>
  <c r="AE138" i="3"/>
  <c r="W19" i="10" s="1"/>
  <c r="AD138" i="3"/>
  <c r="V19" i="10" s="1"/>
  <c r="AC138" i="3"/>
  <c r="U19" i="10" s="1"/>
  <c r="AB138" i="3"/>
  <c r="T19" i="10" s="1"/>
  <c r="AA138" i="3"/>
  <c r="S19" i="10" s="1"/>
  <c r="Z138" i="3"/>
  <c r="R19" i="10" s="1"/>
  <c r="J102" i="10" s="1"/>
  <c r="Y138" i="3"/>
  <c r="Q19" i="10" s="1"/>
  <c r="I102" i="10" s="1"/>
  <c r="X138" i="3"/>
  <c r="P19" i="10" s="1"/>
  <c r="W138" i="3"/>
  <c r="O19" i="10" s="1"/>
  <c r="V138" i="3"/>
  <c r="N19" i="10" s="1"/>
  <c r="G102" i="10" s="1"/>
  <c r="U138" i="3"/>
  <c r="T138" i="3"/>
  <c r="S138" i="3"/>
  <c r="R138" i="3"/>
  <c r="Q138" i="3"/>
  <c r="P138" i="3"/>
  <c r="M19" i="10" s="1"/>
  <c r="O138" i="3"/>
  <c r="L19" i="10" s="1"/>
  <c r="E102" i="10" s="1"/>
  <c r="N138" i="3"/>
  <c r="K19" i="10" s="1"/>
  <c r="D102" i="10" s="1"/>
  <c r="M138" i="3"/>
  <c r="L138" i="3"/>
  <c r="J19" i="10" s="1"/>
  <c r="C102" i="10" s="1"/>
  <c r="K138" i="3"/>
  <c r="J138" i="3"/>
  <c r="AE137" i="3"/>
  <c r="W18" i="10" s="1"/>
  <c r="AD137" i="3"/>
  <c r="V18" i="10" s="1"/>
  <c r="AC137" i="3"/>
  <c r="U18" i="10" s="1"/>
  <c r="AB137" i="3"/>
  <c r="T18" i="10" s="1"/>
  <c r="AA137" i="3"/>
  <c r="S18" i="10" s="1"/>
  <c r="Z137" i="3"/>
  <c r="R18" i="10" s="1"/>
  <c r="J101" i="10" s="1"/>
  <c r="Y137" i="3"/>
  <c r="Q18" i="10" s="1"/>
  <c r="I101" i="10" s="1"/>
  <c r="X137" i="3"/>
  <c r="P18" i="10" s="1"/>
  <c r="W137" i="3"/>
  <c r="O18" i="10" s="1"/>
  <c r="V137" i="3"/>
  <c r="N18" i="10" s="1"/>
  <c r="G101" i="10" s="1"/>
  <c r="U137" i="3"/>
  <c r="T137" i="3"/>
  <c r="S137" i="3"/>
  <c r="R137" i="3"/>
  <c r="Q137" i="3"/>
  <c r="P137" i="3"/>
  <c r="M18" i="10" s="1"/>
  <c r="O137" i="3"/>
  <c r="L18" i="10" s="1"/>
  <c r="E101" i="10" s="1"/>
  <c r="N137" i="3"/>
  <c r="K18" i="10" s="1"/>
  <c r="D101" i="10" s="1"/>
  <c r="M137" i="3"/>
  <c r="L137" i="3"/>
  <c r="J18" i="10" s="1"/>
  <c r="C101" i="10" s="1"/>
  <c r="K137" i="3"/>
  <c r="J137" i="3"/>
  <c r="AE136" i="3"/>
  <c r="W17" i="10" s="1"/>
  <c r="AD136" i="3"/>
  <c r="V17" i="10" s="1"/>
  <c r="AC136" i="3"/>
  <c r="U17" i="10" s="1"/>
  <c r="AB136" i="3"/>
  <c r="T17" i="10" s="1"/>
  <c r="AA136" i="3"/>
  <c r="S17" i="10" s="1"/>
  <c r="Z136" i="3"/>
  <c r="R17" i="10" s="1"/>
  <c r="J100" i="10" s="1"/>
  <c r="Y136" i="3"/>
  <c r="Q17" i="10" s="1"/>
  <c r="I100" i="10" s="1"/>
  <c r="X136" i="3"/>
  <c r="P17" i="10" s="1"/>
  <c r="W136" i="3"/>
  <c r="O17" i="10" s="1"/>
  <c r="V136" i="3"/>
  <c r="N17" i="10" s="1"/>
  <c r="G100" i="10" s="1"/>
  <c r="U136" i="3"/>
  <c r="T136" i="3"/>
  <c r="S136" i="3"/>
  <c r="R136" i="3"/>
  <c r="Q136" i="3"/>
  <c r="P136" i="3"/>
  <c r="M17" i="10" s="1"/>
  <c r="O136" i="3"/>
  <c r="L17" i="10" s="1"/>
  <c r="E100" i="10" s="1"/>
  <c r="N136" i="3"/>
  <c r="K17" i="10" s="1"/>
  <c r="D100" i="10" s="1"/>
  <c r="M136" i="3"/>
  <c r="L136" i="3"/>
  <c r="J17" i="10" s="1"/>
  <c r="C100" i="10" s="1"/>
  <c r="K136" i="3"/>
  <c r="J136" i="3"/>
  <c r="AE135" i="3"/>
  <c r="W16" i="10" s="1"/>
  <c r="AD135" i="3"/>
  <c r="V16" i="10" s="1"/>
  <c r="AC135" i="3"/>
  <c r="U16" i="10" s="1"/>
  <c r="AB135" i="3"/>
  <c r="T16" i="10" s="1"/>
  <c r="AA135" i="3"/>
  <c r="S16" i="10" s="1"/>
  <c r="Z135" i="3"/>
  <c r="R16" i="10" s="1"/>
  <c r="J99" i="10" s="1"/>
  <c r="Y135" i="3"/>
  <c r="Q16" i="10" s="1"/>
  <c r="I99" i="10" s="1"/>
  <c r="X135" i="3"/>
  <c r="P16" i="10" s="1"/>
  <c r="W135" i="3"/>
  <c r="O16" i="10" s="1"/>
  <c r="V135" i="3"/>
  <c r="N16" i="10" s="1"/>
  <c r="G99" i="10" s="1"/>
  <c r="U135" i="3"/>
  <c r="T135" i="3"/>
  <c r="S135" i="3"/>
  <c r="R135" i="3"/>
  <c r="Q135" i="3"/>
  <c r="P135" i="3"/>
  <c r="M16" i="10" s="1"/>
  <c r="O135" i="3"/>
  <c r="L16" i="10" s="1"/>
  <c r="E99" i="10" s="1"/>
  <c r="N135" i="3"/>
  <c r="K16" i="10" s="1"/>
  <c r="D99" i="10" s="1"/>
  <c r="M135" i="3"/>
  <c r="L135" i="3"/>
  <c r="J16" i="10" s="1"/>
  <c r="C99" i="10" s="1"/>
  <c r="K135" i="3"/>
  <c r="J135" i="3"/>
  <c r="AE134" i="3"/>
  <c r="W15" i="10" s="1"/>
  <c r="AD134" i="3"/>
  <c r="V15" i="10" s="1"/>
  <c r="AC134" i="3"/>
  <c r="U15" i="10" s="1"/>
  <c r="AB134" i="3"/>
  <c r="T15" i="10" s="1"/>
  <c r="AA134" i="3"/>
  <c r="S15" i="10" s="1"/>
  <c r="Z134" i="3"/>
  <c r="R15" i="10" s="1"/>
  <c r="J98" i="10" s="1"/>
  <c r="Y134" i="3"/>
  <c r="Q15" i="10" s="1"/>
  <c r="I98" i="10" s="1"/>
  <c r="X134" i="3"/>
  <c r="P15" i="10" s="1"/>
  <c r="W134" i="3"/>
  <c r="O15" i="10" s="1"/>
  <c r="V134" i="3"/>
  <c r="N15" i="10" s="1"/>
  <c r="G98" i="10" s="1"/>
  <c r="U134" i="3"/>
  <c r="T134" i="3"/>
  <c r="S134" i="3"/>
  <c r="R134" i="3"/>
  <c r="Q134" i="3"/>
  <c r="P134" i="3"/>
  <c r="M15" i="10" s="1"/>
  <c r="O134" i="3"/>
  <c r="L15" i="10" s="1"/>
  <c r="E98" i="10" s="1"/>
  <c r="N134" i="3"/>
  <c r="K15" i="10" s="1"/>
  <c r="D98" i="10" s="1"/>
  <c r="M134" i="3"/>
  <c r="L134" i="3"/>
  <c r="J15" i="10" s="1"/>
  <c r="C98" i="10" s="1"/>
  <c r="K134" i="3"/>
  <c r="J134" i="3"/>
  <c r="AE133" i="3"/>
  <c r="W14" i="10" s="1"/>
  <c r="AD133" i="3"/>
  <c r="V14" i="10" s="1"/>
  <c r="AC133" i="3"/>
  <c r="U14" i="10" s="1"/>
  <c r="AB133" i="3"/>
  <c r="T14" i="10" s="1"/>
  <c r="AA133" i="3"/>
  <c r="S14" i="10" s="1"/>
  <c r="Z133" i="3"/>
  <c r="R14" i="10" s="1"/>
  <c r="J97" i="10" s="1"/>
  <c r="Y133" i="3"/>
  <c r="Q14" i="10" s="1"/>
  <c r="I97" i="10" s="1"/>
  <c r="X133" i="3"/>
  <c r="P14" i="10" s="1"/>
  <c r="W133" i="3"/>
  <c r="O14" i="10" s="1"/>
  <c r="V133" i="3"/>
  <c r="N14" i="10" s="1"/>
  <c r="G97" i="10" s="1"/>
  <c r="U133" i="3"/>
  <c r="T133" i="3"/>
  <c r="S133" i="3"/>
  <c r="R133" i="3"/>
  <c r="Q133" i="3"/>
  <c r="P133" i="3"/>
  <c r="M14" i="10" s="1"/>
  <c r="O133" i="3"/>
  <c r="L14" i="10" s="1"/>
  <c r="E97" i="10" s="1"/>
  <c r="N133" i="3"/>
  <c r="K14" i="10" s="1"/>
  <c r="D97" i="10" s="1"/>
  <c r="M133" i="3"/>
  <c r="L133" i="3"/>
  <c r="J14" i="10" s="1"/>
  <c r="C97" i="10" s="1"/>
  <c r="K133" i="3"/>
  <c r="J133" i="3"/>
  <c r="AE132" i="3"/>
  <c r="W13" i="10" s="1"/>
  <c r="AD132" i="3"/>
  <c r="V13" i="10" s="1"/>
  <c r="AC132" i="3"/>
  <c r="U13" i="10" s="1"/>
  <c r="AB132" i="3"/>
  <c r="T13" i="10" s="1"/>
  <c r="AA132" i="3"/>
  <c r="S13" i="10" s="1"/>
  <c r="Z132" i="3"/>
  <c r="R13" i="10" s="1"/>
  <c r="J96" i="10" s="1"/>
  <c r="Y132" i="3"/>
  <c r="Q13" i="10" s="1"/>
  <c r="I96" i="10" s="1"/>
  <c r="X132" i="3"/>
  <c r="P13" i="10" s="1"/>
  <c r="W132" i="3"/>
  <c r="O13" i="10" s="1"/>
  <c r="V132" i="3"/>
  <c r="N13" i="10" s="1"/>
  <c r="G96" i="10" s="1"/>
  <c r="U132" i="3"/>
  <c r="T132" i="3"/>
  <c r="S132" i="3"/>
  <c r="R132" i="3"/>
  <c r="Q132" i="3"/>
  <c r="P132" i="3"/>
  <c r="M13" i="10" s="1"/>
  <c r="O132" i="3"/>
  <c r="L13" i="10" s="1"/>
  <c r="E96" i="10" s="1"/>
  <c r="N132" i="3"/>
  <c r="K13" i="10" s="1"/>
  <c r="D96" i="10" s="1"/>
  <c r="M132" i="3"/>
  <c r="L132" i="3"/>
  <c r="J13" i="10" s="1"/>
  <c r="C96" i="10" s="1"/>
  <c r="K132" i="3"/>
  <c r="J132" i="3"/>
  <c r="AE131" i="3"/>
  <c r="W12" i="10" s="1"/>
  <c r="AD131" i="3"/>
  <c r="V12" i="10" s="1"/>
  <c r="AC131" i="3"/>
  <c r="U12" i="10" s="1"/>
  <c r="AB131" i="3"/>
  <c r="T12" i="10" s="1"/>
  <c r="AA131" i="3"/>
  <c r="S12" i="10" s="1"/>
  <c r="Z131" i="3"/>
  <c r="R12" i="10" s="1"/>
  <c r="J95" i="10" s="1"/>
  <c r="Y131" i="3"/>
  <c r="Q12" i="10" s="1"/>
  <c r="I95" i="10" s="1"/>
  <c r="X131" i="3"/>
  <c r="P12" i="10" s="1"/>
  <c r="W131" i="3"/>
  <c r="O12" i="10" s="1"/>
  <c r="V131" i="3"/>
  <c r="N12" i="10" s="1"/>
  <c r="G95" i="10" s="1"/>
  <c r="U131" i="3"/>
  <c r="T131" i="3"/>
  <c r="S131" i="3"/>
  <c r="R131" i="3"/>
  <c r="Q131" i="3"/>
  <c r="P131" i="3"/>
  <c r="M12" i="10" s="1"/>
  <c r="O131" i="3"/>
  <c r="L12" i="10" s="1"/>
  <c r="E95" i="10" s="1"/>
  <c r="N131" i="3"/>
  <c r="K12" i="10" s="1"/>
  <c r="D95" i="10" s="1"/>
  <c r="M131" i="3"/>
  <c r="L131" i="3"/>
  <c r="J12" i="10" s="1"/>
  <c r="C95" i="10" s="1"/>
  <c r="K131" i="3"/>
  <c r="J131" i="3"/>
  <c r="AE130" i="3"/>
  <c r="W11" i="10" s="1"/>
  <c r="AD130" i="3"/>
  <c r="V11" i="10" s="1"/>
  <c r="AC130" i="3"/>
  <c r="U11" i="10" s="1"/>
  <c r="AB130" i="3"/>
  <c r="T11" i="10" s="1"/>
  <c r="AA130" i="3"/>
  <c r="S11" i="10" s="1"/>
  <c r="Z130" i="3"/>
  <c r="R11" i="10" s="1"/>
  <c r="J94" i="10" s="1"/>
  <c r="Y130" i="3"/>
  <c r="Q11" i="10" s="1"/>
  <c r="I94" i="10" s="1"/>
  <c r="X130" i="3"/>
  <c r="P11" i="10" s="1"/>
  <c r="W130" i="3"/>
  <c r="O11" i="10" s="1"/>
  <c r="V130" i="3"/>
  <c r="N11" i="10" s="1"/>
  <c r="G94" i="10" s="1"/>
  <c r="U130" i="3"/>
  <c r="T130" i="3"/>
  <c r="S130" i="3"/>
  <c r="R130" i="3"/>
  <c r="Q130" i="3"/>
  <c r="P130" i="3"/>
  <c r="M11" i="10" s="1"/>
  <c r="O130" i="3"/>
  <c r="L11" i="10" s="1"/>
  <c r="E94" i="10" s="1"/>
  <c r="N130" i="3"/>
  <c r="K11" i="10" s="1"/>
  <c r="D94" i="10" s="1"/>
  <c r="M130" i="3"/>
  <c r="L130" i="3"/>
  <c r="J11" i="10" s="1"/>
  <c r="C94" i="10" s="1"/>
  <c r="K130" i="3"/>
  <c r="J130" i="3"/>
  <c r="AE129" i="3"/>
  <c r="W10" i="10" s="1"/>
  <c r="AD129" i="3"/>
  <c r="V10" i="10" s="1"/>
  <c r="AC129" i="3"/>
  <c r="U10" i="10" s="1"/>
  <c r="AB129" i="3"/>
  <c r="T10" i="10" s="1"/>
  <c r="AA129" i="3"/>
  <c r="S10" i="10" s="1"/>
  <c r="Z129" i="3"/>
  <c r="R10" i="10" s="1"/>
  <c r="J93" i="10" s="1"/>
  <c r="Y129" i="3"/>
  <c r="Q10" i="10" s="1"/>
  <c r="I93" i="10" s="1"/>
  <c r="X129" i="3"/>
  <c r="P10" i="10" s="1"/>
  <c r="W129" i="3"/>
  <c r="O10" i="10" s="1"/>
  <c r="V129" i="3"/>
  <c r="N10" i="10" s="1"/>
  <c r="G93" i="10" s="1"/>
  <c r="U129" i="3"/>
  <c r="T129" i="3"/>
  <c r="S129" i="3"/>
  <c r="R129" i="3"/>
  <c r="Q129" i="3"/>
  <c r="P129" i="3"/>
  <c r="M10" i="10" s="1"/>
  <c r="O129" i="3"/>
  <c r="L10" i="10" s="1"/>
  <c r="E93" i="10" s="1"/>
  <c r="N129" i="3"/>
  <c r="K10" i="10" s="1"/>
  <c r="D93" i="10" s="1"/>
  <c r="M129" i="3"/>
  <c r="L129" i="3"/>
  <c r="J10" i="10" s="1"/>
  <c r="C93" i="10" s="1"/>
  <c r="K129" i="3"/>
  <c r="J129" i="3"/>
  <c r="AE128" i="3"/>
  <c r="W9" i="10" s="1"/>
  <c r="AD128" i="3"/>
  <c r="V9" i="10" s="1"/>
  <c r="AC128" i="3"/>
  <c r="U9" i="10" s="1"/>
  <c r="AB128" i="3"/>
  <c r="T9" i="10" s="1"/>
  <c r="AA128" i="3"/>
  <c r="S9" i="10" s="1"/>
  <c r="Z128" i="3"/>
  <c r="R9" i="10" s="1"/>
  <c r="J92" i="10" s="1"/>
  <c r="Y128" i="3"/>
  <c r="Q9" i="10" s="1"/>
  <c r="I92" i="10" s="1"/>
  <c r="X128" i="3"/>
  <c r="P9" i="10" s="1"/>
  <c r="W128" i="3"/>
  <c r="O9" i="10" s="1"/>
  <c r="V128" i="3"/>
  <c r="N9" i="10" s="1"/>
  <c r="G92" i="10" s="1"/>
  <c r="U128" i="3"/>
  <c r="T128" i="3"/>
  <c r="S128" i="3"/>
  <c r="R128" i="3"/>
  <c r="Q128" i="3"/>
  <c r="P128" i="3"/>
  <c r="M9" i="10" s="1"/>
  <c r="O128" i="3"/>
  <c r="L9" i="10" s="1"/>
  <c r="E92" i="10" s="1"/>
  <c r="N128" i="3"/>
  <c r="K9" i="10" s="1"/>
  <c r="D92" i="10" s="1"/>
  <c r="M128" i="3"/>
  <c r="L128" i="3"/>
  <c r="J9" i="10" s="1"/>
  <c r="C92" i="10" s="1"/>
  <c r="K128" i="3"/>
  <c r="J128" i="3"/>
  <c r="AE127" i="3"/>
  <c r="W8" i="10" s="1"/>
  <c r="AD127" i="3"/>
  <c r="V8" i="10" s="1"/>
  <c r="AC127" i="3"/>
  <c r="U8" i="10" s="1"/>
  <c r="AB127" i="3"/>
  <c r="T8" i="10" s="1"/>
  <c r="AA127" i="3"/>
  <c r="S8" i="10" s="1"/>
  <c r="Z127" i="3"/>
  <c r="R8" i="10" s="1"/>
  <c r="J91" i="10" s="1"/>
  <c r="Y127" i="3"/>
  <c r="Q8" i="10" s="1"/>
  <c r="I91" i="10" s="1"/>
  <c r="X127" i="3"/>
  <c r="P8" i="10" s="1"/>
  <c r="W127" i="3"/>
  <c r="O8" i="10" s="1"/>
  <c r="V127" i="3"/>
  <c r="N8" i="10" s="1"/>
  <c r="G91" i="10" s="1"/>
  <c r="U127" i="3"/>
  <c r="T127" i="3"/>
  <c r="S127" i="3"/>
  <c r="R127" i="3"/>
  <c r="Q127" i="3"/>
  <c r="P127" i="3"/>
  <c r="M8" i="10" s="1"/>
  <c r="O127" i="3"/>
  <c r="L8" i="10" s="1"/>
  <c r="E91" i="10" s="1"/>
  <c r="N127" i="3"/>
  <c r="K8" i="10" s="1"/>
  <c r="D91" i="10" s="1"/>
  <c r="M127" i="3"/>
  <c r="L127" i="3"/>
  <c r="J8" i="10" s="1"/>
  <c r="C91" i="10" s="1"/>
  <c r="K127" i="3"/>
  <c r="J127" i="3"/>
  <c r="AE126" i="3"/>
  <c r="W7" i="10" s="1"/>
  <c r="AD126" i="3"/>
  <c r="V7" i="10" s="1"/>
  <c r="AC126" i="3"/>
  <c r="U7" i="10" s="1"/>
  <c r="AB126" i="3"/>
  <c r="T7" i="10" s="1"/>
  <c r="AA126" i="3"/>
  <c r="S7" i="10" s="1"/>
  <c r="Z126" i="3"/>
  <c r="R7" i="10" s="1"/>
  <c r="J90" i="10" s="1"/>
  <c r="Y126" i="3"/>
  <c r="Q7" i="10" s="1"/>
  <c r="I90" i="10" s="1"/>
  <c r="X126" i="3"/>
  <c r="P7" i="10" s="1"/>
  <c r="W126" i="3"/>
  <c r="O7" i="10" s="1"/>
  <c r="V126" i="3"/>
  <c r="N7" i="10" s="1"/>
  <c r="G90" i="10" s="1"/>
  <c r="U126" i="3"/>
  <c r="T126" i="3"/>
  <c r="S126" i="3"/>
  <c r="R126" i="3"/>
  <c r="Q126" i="3"/>
  <c r="P126" i="3"/>
  <c r="M7" i="10" s="1"/>
  <c r="O126" i="3"/>
  <c r="L7" i="10" s="1"/>
  <c r="E90" i="10" s="1"/>
  <c r="N126" i="3"/>
  <c r="K7" i="10" s="1"/>
  <c r="D90" i="10" s="1"/>
  <c r="M126" i="3"/>
  <c r="L126" i="3"/>
  <c r="J7" i="10" s="1"/>
  <c r="C90" i="10" s="1"/>
  <c r="K126" i="3"/>
  <c r="J126" i="3"/>
  <c r="AE125" i="3"/>
  <c r="W6" i="10" s="1"/>
  <c r="AD125" i="3"/>
  <c r="V6" i="10" s="1"/>
  <c r="AC125" i="3"/>
  <c r="U6" i="10" s="1"/>
  <c r="AB125" i="3"/>
  <c r="T6" i="10" s="1"/>
  <c r="AA125" i="3"/>
  <c r="S6" i="10" s="1"/>
  <c r="Z125" i="3"/>
  <c r="R6" i="10" s="1"/>
  <c r="J89" i="10" s="1"/>
  <c r="Y125" i="3"/>
  <c r="Q6" i="10" s="1"/>
  <c r="I89" i="10" s="1"/>
  <c r="X125" i="3"/>
  <c r="P6" i="10" s="1"/>
  <c r="W125" i="3"/>
  <c r="O6" i="10" s="1"/>
  <c r="V125" i="3"/>
  <c r="N6" i="10" s="1"/>
  <c r="G89" i="10" s="1"/>
  <c r="U125" i="3"/>
  <c r="T125" i="3"/>
  <c r="S125" i="3"/>
  <c r="R125" i="3"/>
  <c r="Q125" i="3"/>
  <c r="P125" i="3"/>
  <c r="M6" i="10" s="1"/>
  <c r="O125" i="3"/>
  <c r="L6" i="10" s="1"/>
  <c r="E89" i="10" s="1"/>
  <c r="N125" i="3"/>
  <c r="K6" i="10" s="1"/>
  <c r="D89" i="10" s="1"/>
  <c r="M125" i="3"/>
  <c r="L125" i="3"/>
  <c r="J6" i="10" s="1"/>
  <c r="C89" i="10" s="1"/>
  <c r="K125" i="3"/>
  <c r="J125" i="3"/>
  <c r="AE124" i="3"/>
  <c r="W5" i="10" s="1"/>
  <c r="AD124" i="3"/>
  <c r="V5" i="10" s="1"/>
  <c r="AC124" i="3"/>
  <c r="U5" i="10" s="1"/>
  <c r="AB124" i="3"/>
  <c r="T5" i="10" s="1"/>
  <c r="AA124" i="3"/>
  <c r="S5" i="10" s="1"/>
  <c r="Z124" i="3"/>
  <c r="R5" i="10" s="1"/>
  <c r="J88" i="10" s="1"/>
  <c r="Y124" i="3"/>
  <c r="Q5" i="10" s="1"/>
  <c r="I88" i="10" s="1"/>
  <c r="X124" i="3"/>
  <c r="P5" i="10" s="1"/>
  <c r="W124" i="3"/>
  <c r="O5" i="10" s="1"/>
  <c r="V124" i="3"/>
  <c r="N5" i="10" s="1"/>
  <c r="G88" i="10" s="1"/>
  <c r="U124" i="3"/>
  <c r="T124" i="3"/>
  <c r="S124" i="3"/>
  <c r="R124" i="3"/>
  <c r="Q124" i="3"/>
  <c r="P124" i="3"/>
  <c r="M5" i="10" s="1"/>
  <c r="O124" i="3"/>
  <c r="L5" i="10" s="1"/>
  <c r="E88" i="10" s="1"/>
  <c r="N124" i="3"/>
  <c r="K5" i="10" s="1"/>
  <c r="D88" i="10" s="1"/>
  <c r="M124" i="3"/>
  <c r="L124" i="3"/>
  <c r="J5" i="10" s="1"/>
  <c r="C88" i="10" s="1"/>
  <c r="K124" i="3"/>
  <c r="J124" i="3"/>
  <c r="AE123" i="3"/>
  <c r="W4" i="10" s="1"/>
  <c r="AD123" i="3"/>
  <c r="V4" i="10" s="1"/>
  <c r="AC123" i="3"/>
  <c r="U4" i="10" s="1"/>
  <c r="AB123" i="3"/>
  <c r="T4" i="10" s="1"/>
  <c r="AA123" i="3"/>
  <c r="S4" i="10" s="1"/>
  <c r="Z123" i="3"/>
  <c r="R4" i="10" s="1"/>
  <c r="J87" i="10" s="1"/>
  <c r="Y123" i="3"/>
  <c r="Q4" i="10" s="1"/>
  <c r="I87" i="10" s="1"/>
  <c r="X123" i="3"/>
  <c r="P4" i="10" s="1"/>
  <c r="W123" i="3"/>
  <c r="O4" i="10" s="1"/>
  <c r="V123" i="3"/>
  <c r="N4" i="10" s="1"/>
  <c r="G87" i="10" s="1"/>
  <c r="U123" i="3"/>
  <c r="T123" i="3"/>
  <c r="S123" i="3"/>
  <c r="R123" i="3"/>
  <c r="Q123" i="3"/>
  <c r="P123" i="3"/>
  <c r="M4" i="10" s="1"/>
  <c r="O123" i="3"/>
  <c r="L4" i="10" s="1"/>
  <c r="E87" i="10" s="1"/>
  <c r="N123" i="3"/>
  <c r="K4" i="10" s="1"/>
  <c r="D87" i="10" s="1"/>
  <c r="M123" i="3"/>
  <c r="L123" i="3"/>
  <c r="J4" i="10" s="1"/>
  <c r="C87" i="10" s="1"/>
  <c r="K123" i="3"/>
  <c r="J123" i="3"/>
  <c r="AE122" i="3"/>
  <c r="W3" i="10" s="1"/>
  <c r="AD122" i="3"/>
  <c r="V3" i="10" s="1"/>
  <c r="AC122" i="3"/>
  <c r="U3" i="10" s="1"/>
  <c r="AB122" i="3"/>
  <c r="T3" i="10" s="1"/>
  <c r="AA122" i="3"/>
  <c r="S3" i="10" s="1"/>
  <c r="Z122" i="3"/>
  <c r="R3" i="10" s="1"/>
  <c r="J86" i="10" s="1"/>
  <c r="Y122" i="3"/>
  <c r="Q3" i="10" s="1"/>
  <c r="I86" i="10" s="1"/>
  <c r="X122" i="3"/>
  <c r="P3" i="10" s="1"/>
  <c r="W122" i="3"/>
  <c r="O3" i="10" s="1"/>
  <c r="V122" i="3"/>
  <c r="N3" i="10" s="1"/>
  <c r="G86" i="10" s="1"/>
  <c r="U122" i="3"/>
  <c r="T122" i="3"/>
  <c r="S122" i="3"/>
  <c r="R122" i="3"/>
  <c r="Q122" i="3"/>
  <c r="P122" i="3"/>
  <c r="M3" i="10" s="1"/>
  <c r="O122" i="3"/>
  <c r="L3" i="10" s="1"/>
  <c r="E86" i="10" s="1"/>
  <c r="N122" i="3"/>
  <c r="K3" i="10" s="1"/>
  <c r="D86" i="10" s="1"/>
  <c r="M122" i="3"/>
  <c r="L122" i="3"/>
  <c r="J3" i="10" s="1"/>
  <c r="C86" i="10" s="1"/>
  <c r="J122" i="3"/>
  <c r="I161" i="3"/>
  <c r="I40" i="10" s="1"/>
  <c r="I160" i="3"/>
  <c r="I39" i="10" s="1"/>
  <c r="I159" i="3"/>
  <c r="I38" i="10" s="1"/>
  <c r="I158" i="3"/>
  <c r="I37" i="10" s="1"/>
  <c r="I157" i="3"/>
  <c r="I36" i="10" s="1"/>
  <c r="I156" i="3"/>
  <c r="I35" i="10" s="1"/>
  <c r="I155" i="3"/>
  <c r="I34" i="10" s="1"/>
  <c r="I154" i="3"/>
  <c r="I33" i="10" s="1"/>
  <c r="I153" i="3"/>
  <c r="I32" i="10" s="1"/>
  <c r="I152" i="3"/>
  <c r="I31" i="10" s="1"/>
  <c r="I151" i="3"/>
  <c r="I30" i="10" s="1"/>
  <c r="I150" i="3"/>
  <c r="I29" i="10" s="1"/>
  <c r="I149" i="3"/>
  <c r="I28" i="10" s="1"/>
  <c r="I148" i="3"/>
  <c r="I27" i="10" s="1"/>
  <c r="I147" i="3"/>
  <c r="I26" i="10" s="1"/>
  <c r="I146" i="3"/>
  <c r="I25" i="10" s="1"/>
  <c r="I145" i="3"/>
  <c r="I144" i="3"/>
  <c r="I143" i="3"/>
  <c r="I24" i="10" s="1"/>
  <c r="I142" i="3"/>
  <c r="I23" i="10" s="1"/>
  <c r="I141" i="3"/>
  <c r="I22" i="10" s="1"/>
  <c r="I140" i="3"/>
  <c r="I21" i="10" s="1"/>
  <c r="I139" i="3"/>
  <c r="I20" i="10" s="1"/>
  <c r="I138" i="3"/>
  <c r="I19" i="10" s="1"/>
  <c r="I137" i="3"/>
  <c r="I18" i="10" s="1"/>
  <c r="I136" i="3"/>
  <c r="I17" i="10" s="1"/>
  <c r="I135" i="3"/>
  <c r="I16" i="10" s="1"/>
  <c r="I134" i="3"/>
  <c r="I15" i="10" s="1"/>
  <c r="I133" i="3"/>
  <c r="I14" i="10" s="1"/>
  <c r="I132" i="3"/>
  <c r="I13" i="10" s="1"/>
  <c r="I131" i="3"/>
  <c r="I12" i="10" s="1"/>
  <c r="I130" i="3"/>
  <c r="I11" i="10" s="1"/>
  <c r="I129" i="3"/>
  <c r="I10" i="10" s="1"/>
  <c r="I128" i="3"/>
  <c r="I9" i="10" s="1"/>
  <c r="I127" i="3"/>
  <c r="I8" i="10" s="1"/>
  <c r="I126" i="3"/>
  <c r="I7" i="10" s="1"/>
  <c r="I125" i="3"/>
  <c r="I6" i="10" s="1"/>
  <c r="I124" i="3"/>
  <c r="I5" i="10" s="1"/>
  <c r="I123" i="3"/>
  <c r="I4" i="10" s="1"/>
  <c r="I122" i="3"/>
  <c r="I3" i="10" s="1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I117" i="3"/>
  <c r="I116" i="3"/>
  <c r="I115" i="3"/>
  <c r="I64" i="3"/>
  <c r="I67" i="3" s="1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E64" i="3"/>
  <c r="AE67" i="3" s="1"/>
  <c r="AD64" i="3"/>
  <c r="AD67" i="3" s="1"/>
  <c r="AC64" i="3"/>
  <c r="AC67" i="3" s="1"/>
  <c r="AB64" i="3"/>
  <c r="AB67" i="3" s="1"/>
  <c r="AA64" i="3"/>
  <c r="AA67" i="3" s="1"/>
  <c r="Z64" i="3"/>
  <c r="Z67" i="3" s="1"/>
  <c r="Y64" i="3"/>
  <c r="Y67" i="3" s="1"/>
  <c r="X64" i="3"/>
  <c r="X67" i="3" s="1"/>
  <c r="W64" i="3"/>
  <c r="W67" i="3" s="1"/>
  <c r="V64" i="3"/>
  <c r="V67" i="3" s="1"/>
  <c r="U64" i="3"/>
  <c r="U67" i="3" s="1"/>
  <c r="T64" i="3"/>
  <c r="T67" i="3" s="1"/>
  <c r="S64" i="3"/>
  <c r="S67" i="3" s="1"/>
  <c r="R64" i="3"/>
  <c r="R67" i="3" s="1"/>
  <c r="Q64" i="3"/>
  <c r="Q67" i="3" s="1"/>
  <c r="P64" i="3"/>
  <c r="P67" i="3" s="1"/>
  <c r="O64" i="3"/>
  <c r="O67" i="3" s="1"/>
  <c r="N64" i="3"/>
  <c r="N67" i="3" s="1"/>
  <c r="M64" i="3"/>
  <c r="M67" i="3" s="1"/>
  <c r="L64" i="3"/>
  <c r="L67" i="3" s="1"/>
  <c r="K64" i="3"/>
  <c r="K67" i="3" s="1"/>
  <c r="J64" i="3"/>
  <c r="J67" i="3" s="1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I69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AE54" i="3"/>
  <c r="AE57" i="3" s="1"/>
  <c r="AD54" i="3"/>
  <c r="AD57" i="3" s="1"/>
  <c r="AC54" i="3"/>
  <c r="AC57" i="3" s="1"/>
  <c r="AB54" i="3"/>
  <c r="AB57" i="3" s="1"/>
  <c r="AA54" i="3"/>
  <c r="AA57" i="3" s="1"/>
  <c r="Z54" i="3"/>
  <c r="Z57" i="3" s="1"/>
  <c r="Y54" i="3"/>
  <c r="Y57" i="3" s="1"/>
  <c r="X54" i="3"/>
  <c r="X57" i="3" s="1"/>
  <c r="W54" i="3"/>
  <c r="W57" i="3" s="1"/>
  <c r="V54" i="3"/>
  <c r="V57" i="3" s="1"/>
  <c r="U54" i="3"/>
  <c r="U57" i="3" s="1"/>
  <c r="T54" i="3"/>
  <c r="T57" i="3" s="1"/>
  <c r="S54" i="3"/>
  <c r="S57" i="3" s="1"/>
  <c r="R54" i="3"/>
  <c r="R57" i="3" s="1"/>
  <c r="Q54" i="3"/>
  <c r="Q57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I54" i="3"/>
  <c r="I57" i="3" s="1"/>
  <c r="J42" i="3"/>
  <c r="J45" i="3" s="1"/>
  <c r="K42" i="3"/>
  <c r="K45" i="3" s="1"/>
  <c r="L42" i="3"/>
  <c r="L45" i="3" s="1"/>
  <c r="M42" i="3"/>
  <c r="M45" i="3" s="1"/>
  <c r="N42" i="3"/>
  <c r="N45" i="3" s="1"/>
  <c r="O42" i="3"/>
  <c r="O45" i="3" s="1"/>
  <c r="P42" i="3"/>
  <c r="P45" i="3" s="1"/>
  <c r="Q42" i="3"/>
  <c r="Q45" i="3" s="1"/>
  <c r="R42" i="3"/>
  <c r="R45" i="3" s="1"/>
  <c r="S42" i="3"/>
  <c r="S45" i="3" s="1"/>
  <c r="T42" i="3"/>
  <c r="T45" i="3" s="1"/>
  <c r="U42" i="3"/>
  <c r="U45" i="3" s="1"/>
  <c r="V42" i="3"/>
  <c r="V45" i="3" s="1"/>
  <c r="W42" i="3"/>
  <c r="W45" i="3" s="1"/>
  <c r="X42" i="3"/>
  <c r="X45" i="3" s="1"/>
  <c r="Y42" i="3"/>
  <c r="Y45" i="3" s="1"/>
  <c r="Z42" i="3"/>
  <c r="Z45" i="3" s="1"/>
  <c r="AA42" i="3"/>
  <c r="AA45" i="3" s="1"/>
  <c r="AB42" i="3"/>
  <c r="AB45" i="3" s="1"/>
  <c r="AC42" i="3"/>
  <c r="AC45" i="3" s="1"/>
  <c r="AD42" i="3"/>
  <c r="AD45" i="3" s="1"/>
  <c r="AE42" i="3"/>
  <c r="AE45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I43" i="3"/>
  <c r="I42" i="3"/>
  <c r="I45" i="3" s="1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J31" i="3"/>
  <c r="J32" i="3" s="1"/>
  <c r="K31" i="3"/>
  <c r="K32" i="3" s="1"/>
  <c r="L31" i="3"/>
  <c r="L32" i="3" s="1"/>
  <c r="M31" i="3"/>
  <c r="M32" i="3" s="1"/>
  <c r="N31" i="3"/>
  <c r="O31" i="3"/>
  <c r="O32" i="3" s="1"/>
  <c r="P31" i="3"/>
  <c r="P32" i="3" s="1"/>
  <c r="Q31" i="3"/>
  <c r="Q32" i="3" s="1"/>
  <c r="R31" i="3"/>
  <c r="R32" i="3" s="1"/>
  <c r="S31" i="3"/>
  <c r="S32" i="3" s="1"/>
  <c r="T31" i="3"/>
  <c r="T32" i="3" s="1"/>
  <c r="U31" i="3"/>
  <c r="U32" i="3" s="1"/>
  <c r="V31" i="3"/>
  <c r="V32" i="3" s="1"/>
  <c r="W31" i="3"/>
  <c r="W32" i="3" s="1"/>
  <c r="X31" i="3"/>
  <c r="X32" i="3" s="1"/>
  <c r="Y31" i="3"/>
  <c r="Y32" i="3" s="1"/>
  <c r="Z31" i="3"/>
  <c r="Z32" i="3" s="1"/>
  <c r="AA31" i="3"/>
  <c r="AA32" i="3" s="1"/>
  <c r="AB31" i="3"/>
  <c r="AB32" i="3" s="1"/>
  <c r="AC31" i="3"/>
  <c r="AC32" i="3" s="1"/>
  <c r="AD31" i="3"/>
  <c r="AD32" i="3" s="1"/>
  <c r="AE31" i="3"/>
  <c r="AE32" i="3" s="1"/>
  <c r="N32" i="3"/>
  <c r="I31" i="3"/>
  <c r="I32" i="3" s="1"/>
  <c r="I30" i="3"/>
  <c r="I29" i="3"/>
  <c r="Z33" i="3" l="1"/>
  <c r="AE33" i="3"/>
  <c r="AD33" i="3"/>
  <c r="Q33" i="3"/>
  <c r="X33" i="3"/>
  <c r="R33" i="3"/>
  <c r="L33" i="3"/>
  <c r="Y33" i="3"/>
  <c r="AC33" i="3"/>
  <c r="W33" i="3"/>
  <c r="K33" i="3"/>
  <c r="V33" i="3"/>
  <c r="P33" i="3"/>
  <c r="J33" i="3"/>
  <c r="N33" i="3"/>
  <c r="U33" i="3"/>
  <c r="I33" i="3"/>
  <c r="AB33" i="3"/>
  <c r="AA33" i="3"/>
  <c r="O33" i="3"/>
  <c r="S33" i="3"/>
  <c r="M33" i="3"/>
  <c r="T33" i="3"/>
</calcChain>
</file>

<file path=xl/sharedStrings.xml><?xml version="1.0" encoding="utf-8"?>
<sst xmlns="http://schemas.openxmlformats.org/spreadsheetml/2006/main" count="3341" uniqueCount="311">
  <si>
    <t>Folder:</t>
  </si>
  <si>
    <t>Sample:</t>
  </si>
  <si>
    <t>Misc Info:</t>
  </si>
  <si>
    <t>Date:</t>
  </si>
  <si>
    <t>Time:</t>
  </si>
  <si>
    <t>ALS Vial:</t>
  </si>
  <si>
    <t>Method:</t>
  </si>
  <si>
    <t>Data:</t>
  </si>
  <si>
    <t>F20_MaTr.</t>
  </si>
  <si>
    <t>Quant</t>
  </si>
  <si>
    <t>004CALB.D#</t>
  </si>
  <si>
    <t>Blank</t>
  </si>
  <si>
    <t>005CALS.D#</t>
  </si>
  <si>
    <t>Std2</t>
  </si>
  <si>
    <t>006CALS.D#</t>
  </si>
  <si>
    <t>Std3</t>
  </si>
  <si>
    <t>007CALS.D#</t>
  </si>
  <si>
    <t>Std4</t>
  </si>
  <si>
    <t>008CALS.D#</t>
  </si>
  <si>
    <t>Std5</t>
  </si>
  <si>
    <t>009CALS.D#</t>
  </si>
  <si>
    <t>Std6</t>
  </si>
  <si>
    <t>010SMPL.D#</t>
  </si>
  <si>
    <t>ccb1</t>
  </si>
  <si>
    <t>011SMPL.D#</t>
  </si>
  <si>
    <t>ccb2</t>
  </si>
  <si>
    <t>012SMPL.D#</t>
  </si>
  <si>
    <t>ccb3</t>
  </si>
  <si>
    <t>013SMPL.D#</t>
  </si>
  <si>
    <t>ccb4</t>
  </si>
  <si>
    <t>014SMPL.D#</t>
  </si>
  <si>
    <t>ccb5</t>
  </si>
  <si>
    <t>015SMPL.D#</t>
  </si>
  <si>
    <t>QC3</t>
  </si>
  <si>
    <t>NIST1643f (10x)</t>
  </si>
  <si>
    <t>016SMPL.D#</t>
  </si>
  <si>
    <t>017SMPL.D#</t>
  </si>
  <si>
    <t>QC1</t>
  </si>
  <si>
    <t>Check A</t>
  </si>
  <si>
    <t>018SMPL.D#</t>
  </si>
  <si>
    <t>019SMPL.D#</t>
  </si>
  <si>
    <t>QC2</t>
  </si>
  <si>
    <t>Check B</t>
  </si>
  <si>
    <t>020SMPL.D#</t>
  </si>
  <si>
    <t>021SMPL.D#</t>
  </si>
  <si>
    <t>ccb6</t>
  </si>
  <si>
    <t>022SMPL.D#</t>
  </si>
  <si>
    <t>ccb7</t>
  </si>
  <si>
    <t>023SMPL.D#</t>
  </si>
  <si>
    <t>20W</t>
  </si>
  <si>
    <t>0.345N HOAc (10x)</t>
  </si>
  <si>
    <t>024SMPL.D#</t>
  </si>
  <si>
    <t>20S</t>
  </si>
  <si>
    <t>3N HNO3 (10x)</t>
  </si>
  <si>
    <t>025SMPL.D#</t>
  </si>
  <si>
    <t>1W</t>
  </si>
  <si>
    <t>026SMPL.D#</t>
  </si>
  <si>
    <t>2W</t>
  </si>
  <si>
    <t>027SMPL.D#</t>
  </si>
  <si>
    <t>3W</t>
  </si>
  <si>
    <t>028SMPL.D#</t>
  </si>
  <si>
    <t>4W</t>
  </si>
  <si>
    <t>029SMPL.D#</t>
  </si>
  <si>
    <t>5W</t>
  </si>
  <si>
    <t>030SMPL.D#</t>
  </si>
  <si>
    <t>6W</t>
  </si>
  <si>
    <t>031SMPL.D#</t>
  </si>
  <si>
    <t>7W</t>
  </si>
  <si>
    <t>032SMPL.D#</t>
  </si>
  <si>
    <t>8W</t>
  </si>
  <si>
    <t>033SMPL.D#</t>
  </si>
  <si>
    <t>ccb</t>
  </si>
  <si>
    <t>034SMPL.D#</t>
  </si>
  <si>
    <t>035SMPL.D#</t>
  </si>
  <si>
    <t>036SMPL.D#</t>
  </si>
  <si>
    <t>9W</t>
  </si>
  <si>
    <t>037SMPL.D#</t>
  </si>
  <si>
    <t>10W</t>
  </si>
  <si>
    <t>038SMPL.D#</t>
  </si>
  <si>
    <t>11W</t>
  </si>
  <si>
    <t>039SMPL.D#</t>
  </si>
  <si>
    <t>12W</t>
  </si>
  <si>
    <t>040SMPL.D#</t>
  </si>
  <si>
    <t>13W</t>
  </si>
  <si>
    <t>041SMPL.D#</t>
  </si>
  <si>
    <t>14W</t>
  </si>
  <si>
    <t>042SMPL.D#</t>
  </si>
  <si>
    <t>15W</t>
  </si>
  <si>
    <t>043SMPL.D#</t>
  </si>
  <si>
    <t>16W</t>
  </si>
  <si>
    <t>044SMPL.D#</t>
  </si>
  <si>
    <t>17W</t>
  </si>
  <si>
    <t>045SMPL.D#</t>
  </si>
  <si>
    <t>18W</t>
  </si>
  <si>
    <t>046SMPL.D#</t>
  </si>
  <si>
    <t>047SMPL.D#</t>
  </si>
  <si>
    <t>048SMPL.D#</t>
  </si>
  <si>
    <t>049SMPL.D#</t>
  </si>
  <si>
    <t>19W</t>
  </si>
  <si>
    <t>050SMPL.D#</t>
  </si>
  <si>
    <t>1S</t>
  </si>
  <si>
    <t>051SMPL.D#</t>
  </si>
  <si>
    <t>2S</t>
  </si>
  <si>
    <t>052SMPL.D#</t>
  </si>
  <si>
    <t>3S</t>
  </si>
  <si>
    <t>053SMPL.D#</t>
  </si>
  <si>
    <t>4S</t>
  </si>
  <si>
    <t>054SMPL.D#</t>
  </si>
  <si>
    <t>5S</t>
  </si>
  <si>
    <t>055SMPL.D#</t>
  </si>
  <si>
    <t>6S</t>
  </si>
  <si>
    <t>056SMPL.D#</t>
  </si>
  <si>
    <t>7S</t>
  </si>
  <si>
    <t>057SMPL.D#</t>
  </si>
  <si>
    <t>8S</t>
  </si>
  <si>
    <t>058SMPL.D#</t>
  </si>
  <si>
    <t>9S</t>
  </si>
  <si>
    <t>059SMPL.D#</t>
  </si>
  <si>
    <t>060SMPL.D#</t>
  </si>
  <si>
    <t>061SMPL.D#</t>
  </si>
  <si>
    <t>062SMPL.D#</t>
  </si>
  <si>
    <t>10S</t>
  </si>
  <si>
    <t>063SMPL.D#</t>
  </si>
  <si>
    <t>11S</t>
  </si>
  <si>
    <t>064SMPL.D#</t>
  </si>
  <si>
    <t>12S</t>
  </si>
  <si>
    <t>065SMPL.D#</t>
  </si>
  <si>
    <t>13S</t>
  </si>
  <si>
    <t>066SMPL.D#</t>
  </si>
  <si>
    <t>14S</t>
  </si>
  <si>
    <t>067SMPL.D#</t>
  </si>
  <si>
    <t>15S</t>
  </si>
  <si>
    <t>068SMPL.D#</t>
  </si>
  <si>
    <t>16S</t>
  </si>
  <si>
    <t>069SMPL.D#</t>
  </si>
  <si>
    <t>17S</t>
  </si>
  <si>
    <t>070SMPL.D#</t>
  </si>
  <si>
    <t>18S</t>
  </si>
  <si>
    <t>071SMPL.D#</t>
  </si>
  <si>
    <t>19S</t>
  </si>
  <si>
    <t>072SMPL.D#</t>
  </si>
  <si>
    <t>073SMPL.D#</t>
  </si>
  <si>
    <t>074SMPL.D#</t>
  </si>
  <si>
    <t>Q %RSD</t>
  </si>
  <si>
    <t>&gt;100</t>
  </si>
  <si>
    <t>CPS</t>
  </si>
  <si>
    <t>Li/7[#3]</t>
  </si>
  <si>
    <t>Mg/24[#1]</t>
  </si>
  <si>
    <t>Mg/24[#3]</t>
  </si>
  <si>
    <t>Mg/26[#3]</t>
  </si>
  <si>
    <t>Al/27[#1]</t>
  </si>
  <si>
    <t>Al/27[#3]</t>
  </si>
  <si>
    <t>Si/28[#2]</t>
  </si>
  <si>
    <t>K/39[#1]</t>
  </si>
  <si>
    <t>K/39[#3]</t>
  </si>
  <si>
    <t>Ca/40[#2]</t>
  </si>
  <si>
    <t>Ca/43[#1]</t>
  </si>
  <si>
    <t>Ca/43[#3]</t>
  </si>
  <si>
    <t>Ca/44[#1]</t>
  </si>
  <si>
    <t>Ca/44[#3]</t>
  </si>
  <si>
    <t>V/51[#1]</t>
  </si>
  <si>
    <t>V/51[#3]</t>
  </si>
  <si>
    <t>Mn/55[#3]</t>
  </si>
  <si>
    <t>Fe/56[#2]</t>
  </si>
  <si>
    <t>Sr/88[#3]</t>
  </si>
  <si>
    <t>Mo/95[#3]</t>
  </si>
  <si>
    <t>Ba/137[#3]</t>
  </si>
  <si>
    <t>Th/232[#3]</t>
  </si>
  <si>
    <t>U/238[#3]</t>
  </si>
  <si>
    <t>Sc/45[#1]</t>
  </si>
  <si>
    <t>Sc/45[#2]</t>
  </si>
  <si>
    <t>Sc/45[#3]</t>
  </si>
  <si>
    <t>Ge/72[#1]</t>
  </si>
  <si>
    <t>Ge/72[#2]</t>
  </si>
  <si>
    <t>Ge/72[#3]</t>
  </si>
  <si>
    <t>In/115[#3]</t>
  </si>
  <si>
    <t>Te/125[#3]</t>
  </si>
  <si>
    <t>Lu/175[#3]</t>
  </si>
  <si>
    <t>nr</t>
  </si>
  <si>
    <t>---</t>
  </si>
  <si>
    <t>-----</t>
  </si>
  <si>
    <t>Sample</t>
  </si>
  <si>
    <t>Sample ID</t>
  </si>
  <si>
    <t>Calibration Standards</t>
  </si>
  <si>
    <t>Data:2</t>
  </si>
  <si>
    <t>Li/7[#3]3</t>
  </si>
  <si>
    <t>Mg/24[#1]4</t>
  </si>
  <si>
    <t>Mg/24[#3]5</t>
  </si>
  <si>
    <t>Mg/26[#3]6</t>
  </si>
  <si>
    <t>Al/27[#1]7</t>
  </si>
  <si>
    <t>Al/27[#3]8</t>
  </si>
  <si>
    <t>Si/28[#2]9</t>
  </si>
  <si>
    <t>K/39[#1]10</t>
  </si>
  <si>
    <t>K/39[#3]11</t>
  </si>
  <si>
    <t>Ca/40[#2]12</t>
  </si>
  <si>
    <t>Ca/43[#1]13</t>
  </si>
  <si>
    <t>Ca/43[#3]14</t>
  </si>
  <si>
    <t>Ca/44[#1]15</t>
  </si>
  <si>
    <t>Ca/44[#3]16</t>
  </si>
  <si>
    <t>V/51[#1]17</t>
  </si>
  <si>
    <t>V/51[#3]18</t>
  </si>
  <si>
    <t>Mn/55[#3]19</t>
  </si>
  <si>
    <t>Fe/56[#2]20</t>
  </si>
  <si>
    <t>Sr/88[#3]21</t>
  </si>
  <si>
    <t>Mo/95[#3]22</t>
  </si>
  <si>
    <t>Ba/137[#3]23</t>
  </si>
  <si>
    <t>Th/232[#3]24</t>
  </si>
  <si>
    <t>U/238[#3]25</t>
  </si>
  <si>
    <t>Data:26</t>
  </si>
  <si>
    <t>Li/7[#3]27</t>
  </si>
  <si>
    <t>Mg/24[#1]28</t>
  </si>
  <si>
    <t>Mg/24[#3]29</t>
  </si>
  <si>
    <t>Mg/26[#3]30</t>
  </si>
  <si>
    <t>Al/27[#1]31</t>
  </si>
  <si>
    <t>Al/27[#3]32</t>
  </si>
  <si>
    <t>Si/28[#2]33</t>
  </si>
  <si>
    <t>K/39[#1]34</t>
  </si>
  <si>
    <t>K/39[#3]35</t>
  </si>
  <si>
    <t>Ca/40[#2]36</t>
  </si>
  <si>
    <t>Ca/43[#1]37</t>
  </si>
  <si>
    <t>Ca/43[#3]38</t>
  </si>
  <si>
    <t>Ca/44[#1]39</t>
  </si>
  <si>
    <t>Ca/44[#3]40</t>
  </si>
  <si>
    <t>V/51[#1]41</t>
  </si>
  <si>
    <t>V/51[#3]42</t>
  </si>
  <si>
    <t>Mn/55[#3]43</t>
  </si>
  <si>
    <t>Fe/56[#2]44</t>
  </si>
  <si>
    <t>Sr/88[#3]45</t>
  </si>
  <si>
    <t>Mo/95[#3]46</t>
  </si>
  <si>
    <t>Ba/137[#3]47</t>
  </si>
  <si>
    <t>Th/232[#3]48</t>
  </si>
  <si>
    <t>U/238[#3]49</t>
  </si>
  <si>
    <t>Fit (rho)</t>
  </si>
  <si>
    <t>Blank (2% HNO3) Replicates</t>
  </si>
  <si>
    <t>avg</t>
  </si>
  <si>
    <t>stdev</t>
  </si>
  <si>
    <t>n</t>
  </si>
  <si>
    <t>tinv</t>
  </si>
  <si>
    <t>LOD</t>
  </si>
  <si>
    <t>actual</t>
  </si>
  <si>
    <t>avg/actual</t>
  </si>
  <si>
    <t>recovery</t>
  </si>
  <si>
    <t>QC3 NIST1643f10X Replicates</t>
  </si>
  <si>
    <t>good</t>
  </si>
  <si>
    <t>v good</t>
  </si>
  <si>
    <t>okay</t>
  </si>
  <si>
    <t>N/A</t>
  </si>
  <si>
    <t>poor</t>
  </si>
  <si>
    <t>AVG QRSD</t>
  </si>
  <si>
    <t>Measured Unknowns</t>
  </si>
  <si>
    <t>QC2 Replicates</t>
  </si>
  <si>
    <t>QC1 Replicates</t>
  </si>
  <si>
    <t>Below LOD</t>
  </si>
  <si>
    <t>Above L6</t>
  </si>
  <si>
    <t>Median</t>
  </si>
  <si>
    <t xml:space="preserve">Max </t>
  </si>
  <si>
    <t>Min</t>
  </si>
  <si>
    <t>Dilution Factor Adjusted Concentrations (ppb)</t>
  </si>
  <si>
    <t>Dilution Factor</t>
  </si>
  <si>
    <t>Fit (rho):</t>
  </si>
  <si>
    <t>v goog</t>
  </si>
  <si>
    <t>Ca values do not overlap calibration range at all</t>
  </si>
  <si>
    <t>Above Calibration range</t>
  </si>
  <si>
    <t>Compiled Resultsb (ppb)</t>
  </si>
  <si>
    <t>Trace Dilution Results (ppb)</t>
  </si>
  <si>
    <t>Major Dilution Results (ppb)</t>
  </si>
  <si>
    <t>Mg (M)</t>
  </si>
  <si>
    <t>Ca (M)</t>
  </si>
  <si>
    <t>Mineralogy</t>
  </si>
  <si>
    <t>Mg/Cal</t>
  </si>
  <si>
    <t>concentrations (ppm)</t>
  </si>
  <si>
    <t>(ppb)</t>
  </si>
  <si>
    <t>LOD (ppb)</t>
  </si>
  <si>
    <t>Max Calibration (ppb)</t>
  </si>
  <si>
    <t>LOD (ppm)</t>
  </si>
  <si>
    <t>Max Calibration (ppm)</t>
  </si>
  <si>
    <t>*</t>
  </si>
  <si>
    <t xml:space="preserve"> **</t>
  </si>
  <si>
    <t>Mg/Ca</t>
  </si>
  <si>
    <t>3.2.1</t>
  </si>
  <si>
    <t>3.1.2</t>
  </si>
  <si>
    <t>3.1.1</t>
  </si>
  <si>
    <t>2.3.3</t>
  </si>
  <si>
    <t>2.3.2</t>
  </si>
  <si>
    <t>2.3.1</t>
  </si>
  <si>
    <t>2.2.2</t>
  </si>
  <si>
    <t>2.2.1</t>
  </si>
  <si>
    <t>2.1.1</t>
  </si>
  <si>
    <t>1.2.1</t>
  </si>
  <si>
    <t>1.1.3</t>
  </si>
  <si>
    <t>1.1.2</t>
  </si>
  <si>
    <t>1.1.1</t>
  </si>
  <si>
    <t>TSMNFR 2.0m-a: Tindelpina</t>
  </si>
  <si>
    <t>TSMNFR 4.5m-a: Tindelpina</t>
  </si>
  <si>
    <t>TSMNFR 4.5m-b: Tindelpina</t>
  </si>
  <si>
    <t>TSMNFR 4.5m-c: Tindelpina</t>
  </si>
  <si>
    <t>ND SNR WEM 2.16b-a : Noonday</t>
  </si>
  <si>
    <t>ND SNR WEM 2.16b-b: Noonday</t>
  </si>
  <si>
    <t>ND SNR WEM 2.16b-c: Nooday</t>
  </si>
  <si>
    <t>T3-15-18-a: Assem</t>
  </si>
  <si>
    <t>T3-15-12-a: Assem</t>
  </si>
  <si>
    <t>T3-15-05b-a: Assem</t>
  </si>
  <si>
    <t>M2-a: Noonday</t>
  </si>
  <si>
    <t>M1-a: Keilberg</t>
  </si>
  <si>
    <t>M3-a: Keilberg</t>
  </si>
  <si>
    <t>AH WTH 1.2d-a: Beck Spring</t>
  </si>
  <si>
    <t xml:space="preserve">S2-a: </t>
  </si>
  <si>
    <t>M4-a: Scout Mtn.</t>
  </si>
  <si>
    <t>S5-a: Rastof</t>
  </si>
  <si>
    <t>S5-b: Rastof</t>
  </si>
  <si>
    <t>S5-c: Rastof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</si>
</sst>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20" fontId="0" fillId="0" borderId="0" xfId="0" applyNumberFormat="1"/>
    <xf numFmtId="0" fontId="0" fillId="4" borderId="0" xfId="0" applyFill="1"/>
    <xf numFmtId="11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7" xfId="0" applyBorder="1"/>
    <xf numFmtId="0" fontId="2" fillId="0" borderId="0" xfId="0" applyFont="1"/>
    <xf numFmtId="0" fontId="0" fillId="0" borderId="8" xfId="0" applyBorder="1"/>
    <xf numFmtId="0" fontId="2" fillId="0" borderId="7" xfId="0" applyFont="1" applyBorder="1"/>
    <xf numFmtId="164" fontId="2" fillId="0" borderId="7" xfId="0" applyNumberFormat="1" applyFont="1" applyBorder="1"/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8" borderId="9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9" xfId="0" applyFill="1" applyBorder="1"/>
    <xf numFmtId="0" fontId="0" fillId="7" borderId="13" xfId="0" applyFill="1" applyBorder="1"/>
    <xf numFmtId="0" fontId="0" fillId="8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8" borderId="16" xfId="0" applyFill="1" applyBorder="1"/>
    <xf numFmtId="0" fontId="0" fillId="7" borderId="16" xfId="0" applyFill="1" applyBorder="1"/>
    <xf numFmtId="0" fontId="0" fillId="7" borderId="11" xfId="0" applyFill="1" applyBorder="1"/>
    <xf numFmtId="0" fontId="0" fillId="7" borderId="2" xfId="0" applyFill="1" applyBorder="1"/>
    <xf numFmtId="0" fontId="0" fillId="8" borderId="2" xfId="0" applyFill="1" applyBorder="1"/>
    <xf numFmtId="0" fontId="0" fillId="7" borderId="6" xfId="0" applyFill="1" applyBorder="1"/>
    <xf numFmtId="0" fontId="0" fillId="8" borderId="6" xfId="0" applyFill="1" applyBorder="1"/>
    <xf numFmtId="0" fontId="0" fillId="7" borderId="18" xfId="0" applyFill="1" applyBorder="1"/>
    <xf numFmtId="0" fontId="0" fillId="8" borderId="18" xfId="0" applyFill="1" applyBorder="1"/>
    <xf numFmtId="0" fontId="0" fillId="7" borderId="17" xfId="0" applyFill="1" applyBorder="1"/>
    <xf numFmtId="0" fontId="0" fillId="7" borderId="19" xfId="0" applyFill="1" applyBorder="1"/>
    <xf numFmtId="1" fontId="0" fillId="5" borderId="0" xfId="0" applyNumberFormat="1" applyFill="1"/>
    <xf numFmtId="1" fontId="0" fillId="0" borderId="0" xfId="0" applyNumberFormat="1"/>
    <xf numFmtId="1" fontId="0" fillId="6" borderId="0" xfId="0" applyNumberFormat="1" applyFill="1"/>
    <xf numFmtId="14" fontId="0" fillId="0" borderId="0" xfId="0" applyNumberFormat="1" applyFill="1"/>
    <xf numFmtId="20" fontId="0" fillId="0" borderId="0" xfId="0" applyNumberFormat="1" applyFill="1"/>
    <xf numFmtId="1" fontId="0" fillId="0" borderId="0" xfId="0" applyNumberFormat="1" applyFill="1"/>
    <xf numFmtId="0" fontId="0" fillId="7" borderId="20" xfId="0" applyFill="1" applyBorder="1"/>
    <xf numFmtId="0" fontId="0" fillId="7" borderId="21" xfId="0" applyFill="1" applyBorder="1"/>
    <xf numFmtId="0" fontId="0" fillId="7" borderId="22" xfId="0" applyFill="1" applyBorder="1"/>
    <xf numFmtId="1" fontId="0" fillId="0" borderId="9" xfId="0" applyNumberFormat="1" applyBorder="1"/>
    <xf numFmtId="1" fontId="0" fillId="0" borderId="13" xfId="0" applyNumberFormat="1" applyBorder="1"/>
    <xf numFmtId="1" fontId="0" fillId="5" borderId="13" xfId="0" applyNumberFormat="1" applyFill="1" applyBorder="1"/>
    <xf numFmtId="1" fontId="0" fillId="0" borderId="10" xfId="0" applyNumberFormat="1" applyBorder="1"/>
    <xf numFmtId="1" fontId="0" fillId="6" borderId="13" xfId="0" applyNumberFormat="1" applyFill="1" applyBorder="1"/>
    <xf numFmtId="1" fontId="0" fillId="6" borderId="9" xfId="0" applyNumberFormat="1" applyFill="1" applyBorder="1"/>
    <xf numFmtId="1" fontId="0" fillId="5" borderId="10" xfId="0" applyNumberFormat="1" applyFill="1" applyBorder="1"/>
    <xf numFmtId="2" fontId="0" fillId="5" borderId="0" xfId="0" applyNumberFormat="1" applyFill="1"/>
    <xf numFmtId="2" fontId="0" fillId="0" borderId="9" xfId="0" applyNumberFormat="1" applyBorder="1"/>
    <xf numFmtId="2" fontId="0" fillId="6" borderId="9" xfId="0" applyNumberFormat="1" applyFill="1" applyBorder="1"/>
    <xf numFmtId="2" fontId="0" fillId="0" borderId="13" xfId="0" applyNumberFormat="1" applyBorder="1"/>
    <xf numFmtId="2" fontId="0" fillId="6" borderId="13" xfId="0" applyNumberFormat="1" applyFill="1" applyBorder="1"/>
    <xf numFmtId="2" fontId="0" fillId="5" borderId="13" xfId="0" applyNumberFormat="1" applyFill="1" applyBorder="1"/>
    <xf numFmtId="2" fontId="0" fillId="0" borderId="10" xfId="0" applyNumberFormat="1" applyBorder="1"/>
    <xf numFmtId="2" fontId="0" fillId="6" borderId="0" xfId="0" applyNumberFormat="1" applyFill="1"/>
    <xf numFmtId="2" fontId="0" fillId="5" borderId="10" xfId="0" applyNumberForma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0" fontId="1" fillId="9" borderId="1" xfId="0" applyFont="1" applyFill="1" applyBorder="1"/>
    <xf numFmtId="2" fontId="4" fillId="9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/>
    <xf numFmtId="164" fontId="0" fillId="0" borderId="0" xfId="0" applyNumberFormat="1" applyFill="1"/>
    <xf numFmtId="164" fontId="0" fillId="0" borderId="6" xfId="0" applyNumberFormat="1" applyFill="1" applyBorder="1"/>
    <xf numFmtId="164" fontId="0" fillId="0" borderId="10" xfId="0" applyNumberFormat="1" applyFill="1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J161"/>
  <sheetViews>
    <sheetView zoomScale="60" zoomScaleNormal="60" workbookViewId="0">
      <selection activeCell="G195" sqref="G195"/>
    </sheetView>
  </sheetViews>
  <sheetFormatPr defaultColWidth="8.875" defaultRowHeight="15.75" x14ac:dyDescent="0.25"/>
  <cols>
    <col min="1" max="1" width="17.75" customWidth="1"/>
    <col min="2" max="2" width="19.5" customWidth="1"/>
    <col min="3" max="3" width="24.25" customWidth="1"/>
    <col min="4" max="4" width="11.375" bestFit="1" customWidth="1"/>
    <col min="5" max="6" width="9.125" bestFit="1" customWidth="1"/>
    <col min="7" max="7" width="21" customWidth="1"/>
    <col min="9" max="9" width="10.375" bestFit="1" customWidth="1"/>
    <col min="10" max="10" width="15.125" bestFit="1" customWidth="1"/>
    <col min="11" max="11" width="15.5" bestFit="1" customWidth="1"/>
    <col min="12" max="12" width="15.125" bestFit="1" customWidth="1"/>
    <col min="13" max="16" width="14.125" bestFit="1" customWidth="1"/>
    <col min="17" max="17" width="13.625" bestFit="1" customWidth="1"/>
    <col min="18" max="22" width="15.5" bestFit="1" customWidth="1"/>
    <col min="23" max="24" width="10.625" bestFit="1" customWidth="1"/>
    <col min="25" max="25" width="13.125" bestFit="1" customWidth="1"/>
    <col min="26" max="26" width="14.5" bestFit="1" customWidth="1"/>
    <col min="27" max="27" width="12.625" bestFit="1" customWidth="1"/>
    <col min="28" max="28" width="9.875" bestFit="1" customWidth="1"/>
    <col min="29" max="29" width="11.625" bestFit="1" customWidth="1"/>
    <col min="30" max="30" width="10.625" bestFit="1" customWidth="1"/>
    <col min="31" max="31" width="9.625" bestFit="1" customWidth="1"/>
    <col min="33" max="34" width="9.125" bestFit="1" customWidth="1"/>
    <col min="36" max="36" width="9.125" bestFit="1" customWidth="1"/>
    <col min="38" max="38" width="9.125" bestFit="1" customWidth="1"/>
    <col min="40" max="40" width="9.125" bestFit="1" customWidth="1"/>
    <col min="42" max="44" width="9.125" bestFit="1" customWidth="1"/>
    <col min="46" max="47" width="9.125" bestFit="1" customWidth="1"/>
    <col min="50" max="50" width="9.125" bestFit="1" customWidth="1"/>
    <col min="52" max="55" width="9.125" bestFit="1" customWidth="1"/>
    <col min="57" max="88" width="9.125" bestFit="1" customWidth="1"/>
    <col min="90" max="98" width="9.125" bestFit="1" customWidth="1"/>
  </cols>
  <sheetData>
    <row r="1" spans="1:88" x14ac:dyDescent="0.25">
      <c r="A1" s="1" t="s">
        <v>183</v>
      </c>
    </row>
    <row r="2" spans="1:88" ht="16.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155</v>
      </c>
      <c r="S2" t="s">
        <v>156</v>
      </c>
      <c r="T2" t="s">
        <v>157</v>
      </c>
      <c r="U2" t="s">
        <v>158</v>
      </c>
      <c r="V2" t="s">
        <v>159</v>
      </c>
      <c r="W2" s="11" t="s">
        <v>160</v>
      </c>
      <c r="X2" s="11" t="s">
        <v>161</v>
      </c>
      <c r="Y2" s="13" t="s">
        <v>162</v>
      </c>
      <c r="Z2" s="13" t="s">
        <v>163</v>
      </c>
      <c r="AA2" t="s">
        <v>164</v>
      </c>
      <c r="AB2" t="s">
        <v>165</v>
      </c>
      <c r="AC2" t="s">
        <v>166</v>
      </c>
      <c r="AD2" t="s">
        <v>167</v>
      </c>
      <c r="AE2" t="s">
        <v>168</v>
      </c>
      <c r="AF2" t="s">
        <v>184</v>
      </c>
      <c r="AG2" t="s">
        <v>185</v>
      </c>
      <c r="AH2" t="s">
        <v>186</v>
      </c>
      <c r="AI2" t="s">
        <v>187</v>
      </c>
      <c r="AJ2" t="s">
        <v>188</v>
      </c>
      <c r="AK2" t="s">
        <v>189</v>
      </c>
      <c r="AL2" t="s">
        <v>190</v>
      </c>
      <c r="AM2" t="s">
        <v>191</v>
      </c>
      <c r="AN2" t="s">
        <v>192</v>
      </c>
      <c r="AO2" t="s">
        <v>193</v>
      </c>
      <c r="AP2" t="s">
        <v>194</v>
      </c>
      <c r="AQ2" t="s">
        <v>195</v>
      </c>
      <c r="AR2" t="s">
        <v>196</v>
      </c>
      <c r="AS2" t="s">
        <v>197</v>
      </c>
      <c r="AT2" t="s">
        <v>198</v>
      </c>
      <c r="AU2" t="s">
        <v>199</v>
      </c>
      <c r="AV2" t="s">
        <v>200</v>
      </c>
      <c r="AW2" t="s">
        <v>201</v>
      </c>
      <c r="AX2" t="s">
        <v>202</v>
      </c>
      <c r="AY2" t="s">
        <v>203</v>
      </c>
      <c r="AZ2" t="s">
        <v>204</v>
      </c>
      <c r="BA2" t="s">
        <v>205</v>
      </c>
      <c r="BB2" t="s">
        <v>206</v>
      </c>
      <c r="BC2" t="s">
        <v>207</v>
      </c>
      <c r="BD2" t="s">
        <v>208</v>
      </c>
      <c r="BE2" t="s">
        <v>209</v>
      </c>
      <c r="BF2" t="s">
        <v>210</v>
      </c>
      <c r="BG2" t="s">
        <v>211</v>
      </c>
      <c r="BH2" t="s">
        <v>212</v>
      </c>
      <c r="BI2" t="s">
        <v>213</v>
      </c>
      <c r="BJ2" t="s">
        <v>214</v>
      </c>
      <c r="BK2" t="s">
        <v>215</v>
      </c>
      <c r="BL2" t="s">
        <v>216</v>
      </c>
      <c r="BM2" t="s">
        <v>217</v>
      </c>
      <c r="BN2" t="s">
        <v>218</v>
      </c>
      <c r="BO2" t="s">
        <v>219</v>
      </c>
      <c r="BP2" t="s">
        <v>220</v>
      </c>
      <c r="BQ2" t="s">
        <v>221</v>
      </c>
      <c r="BR2" t="s">
        <v>222</v>
      </c>
      <c r="BS2" s="5" t="s">
        <v>169</v>
      </c>
      <c r="BT2" s="5" t="s">
        <v>170</v>
      </c>
      <c r="BU2" s="5" t="s">
        <v>171</v>
      </c>
      <c r="BV2" t="s">
        <v>223</v>
      </c>
      <c r="BW2" t="s">
        <v>224</v>
      </c>
      <c r="BX2" t="s">
        <v>225</v>
      </c>
      <c r="BY2" t="s">
        <v>226</v>
      </c>
      <c r="BZ2" s="5" t="s">
        <v>172</v>
      </c>
      <c r="CA2" s="5" t="s">
        <v>173</v>
      </c>
      <c r="CB2" s="5" t="s">
        <v>174</v>
      </c>
      <c r="CC2" t="s">
        <v>227</v>
      </c>
      <c r="CD2" t="s">
        <v>228</v>
      </c>
      <c r="CE2" s="5" t="s">
        <v>175</v>
      </c>
      <c r="CF2" s="5" t="s">
        <v>176</v>
      </c>
      <c r="CG2" t="s">
        <v>229</v>
      </c>
      <c r="CH2" s="5" t="s">
        <v>177</v>
      </c>
      <c r="CI2" t="s">
        <v>230</v>
      </c>
      <c r="CJ2" t="s">
        <v>231</v>
      </c>
    </row>
    <row r="3" spans="1:88" ht="16.5" thickBot="1" x14ac:dyDescent="0.3">
      <c r="A3" t="s">
        <v>10</v>
      </c>
      <c r="B3" t="s">
        <v>11</v>
      </c>
      <c r="D3">
        <v>44160</v>
      </c>
      <c r="E3">
        <v>0.63055555555555554</v>
      </c>
      <c r="F3">
        <v>1101</v>
      </c>
      <c r="G3" t="s">
        <v>8</v>
      </c>
      <c r="H3" t="s">
        <v>9</v>
      </c>
      <c r="I3" s="20">
        <v>0</v>
      </c>
      <c r="J3" s="27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25">
        <v>0</v>
      </c>
      <c r="X3" s="28">
        <v>0</v>
      </c>
      <c r="Y3" s="33">
        <v>0</v>
      </c>
      <c r="Z3" s="31">
        <v>0</v>
      </c>
      <c r="AA3" s="23">
        <v>0</v>
      </c>
      <c r="AB3" s="29">
        <v>0</v>
      </c>
      <c r="AC3" s="23">
        <v>0</v>
      </c>
      <c r="AD3" s="36">
        <v>0</v>
      </c>
      <c r="AE3" s="34">
        <v>0</v>
      </c>
      <c r="AF3" t="s">
        <v>143</v>
      </c>
      <c r="AG3" t="s">
        <v>144</v>
      </c>
      <c r="AH3" t="s">
        <v>144</v>
      </c>
      <c r="AI3" t="s">
        <v>144</v>
      </c>
      <c r="AJ3" t="s">
        <v>144</v>
      </c>
      <c r="AK3" t="s">
        <v>144</v>
      </c>
      <c r="AL3" t="s">
        <v>144</v>
      </c>
      <c r="AM3" t="s">
        <v>144</v>
      </c>
      <c r="AN3" t="s">
        <v>144</v>
      </c>
      <c r="AO3" t="s">
        <v>144</v>
      </c>
      <c r="AP3" t="s">
        <v>144</v>
      </c>
      <c r="AQ3" t="s">
        <v>144</v>
      </c>
      <c r="AR3" t="s">
        <v>144</v>
      </c>
      <c r="AS3" t="s">
        <v>144</v>
      </c>
      <c r="AT3" t="s">
        <v>144</v>
      </c>
      <c r="AU3" t="s">
        <v>144</v>
      </c>
      <c r="AV3" t="s">
        <v>144</v>
      </c>
      <c r="AW3" t="s">
        <v>144</v>
      </c>
      <c r="AX3" t="s">
        <v>144</v>
      </c>
      <c r="AY3" t="s">
        <v>144</v>
      </c>
      <c r="AZ3" t="s">
        <v>144</v>
      </c>
      <c r="BA3" t="s">
        <v>144</v>
      </c>
      <c r="BB3" t="s">
        <v>144</v>
      </c>
      <c r="BC3" t="s">
        <v>144</v>
      </c>
      <c r="BD3" t="s">
        <v>145</v>
      </c>
      <c r="BE3">
        <v>812.28</v>
      </c>
      <c r="BF3">
        <v>34.450000000000003</v>
      </c>
      <c r="BG3">
        <v>4268.53</v>
      </c>
      <c r="BH3">
        <v>1847.96</v>
      </c>
      <c r="BI3">
        <v>16.670000000000002</v>
      </c>
      <c r="BJ3">
        <v>15796.75</v>
      </c>
      <c r="BK3">
        <v>1501.41</v>
      </c>
      <c r="BL3">
        <v>757.83</v>
      </c>
      <c r="BM3">
        <v>2793458</v>
      </c>
      <c r="BN3">
        <v>7508.96</v>
      </c>
      <c r="BO3">
        <v>1.1100000000000001</v>
      </c>
      <c r="BP3">
        <v>325.57</v>
      </c>
      <c r="BQ3">
        <v>10</v>
      </c>
      <c r="BR3">
        <v>6205.98</v>
      </c>
      <c r="BS3">
        <v>37851.75</v>
      </c>
      <c r="BT3">
        <v>1095651</v>
      </c>
      <c r="BU3">
        <v>9297166</v>
      </c>
      <c r="BV3">
        <v>5.19</v>
      </c>
      <c r="BW3">
        <v>3279.31</v>
      </c>
      <c r="BX3">
        <v>3480.54</v>
      </c>
      <c r="BY3">
        <v>753.36</v>
      </c>
      <c r="BZ3">
        <v>3323.02</v>
      </c>
      <c r="CA3">
        <v>45041.84</v>
      </c>
      <c r="CB3">
        <v>278797.90000000002</v>
      </c>
      <c r="CC3">
        <v>644.48</v>
      </c>
      <c r="CD3">
        <v>533.35</v>
      </c>
      <c r="CE3">
        <v>1834184</v>
      </c>
      <c r="CF3">
        <v>124593.3</v>
      </c>
      <c r="CG3">
        <v>52.22</v>
      </c>
      <c r="CH3">
        <v>1987671</v>
      </c>
      <c r="CI3">
        <v>1786.82</v>
      </c>
      <c r="CJ3">
        <v>144.82</v>
      </c>
    </row>
    <row r="4" spans="1:88" ht="16.5" thickBot="1" x14ac:dyDescent="0.3">
      <c r="A4" t="s">
        <v>12</v>
      </c>
      <c r="B4" t="s">
        <v>13</v>
      </c>
      <c r="D4">
        <v>44160</v>
      </c>
      <c r="E4">
        <v>0.63402777777777775</v>
      </c>
      <c r="F4">
        <v>3102</v>
      </c>
      <c r="G4" t="s">
        <v>8</v>
      </c>
      <c r="H4" t="s">
        <v>9</v>
      </c>
      <c r="I4" s="24">
        <v>1.0549999999999999</v>
      </c>
      <c r="J4" s="26">
        <v>14.11</v>
      </c>
      <c r="K4" s="24">
        <v>13.96</v>
      </c>
      <c r="L4" s="24">
        <v>14.06</v>
      </c>
      <c r="M4" s="24">
        <v>1.2230000000000001</v>
      </c>
      <c r="N4" s="24">
        <v>1.2390000000000001</v>
      </c>
      <c r="O4" s="24">
        <v>-6.9199999999999998E-2</v>
      </c>
      <c r="P4" s="25">
        <v>7.2919999999999998</v>
      </c>
      <c r="Q4" s="28">
        <v>6.6289999999999996</v>
      </c>
      <c r="R4" s="23">
        <v>29.71</v>
      </c>
      <c r="S4" s="23">
        <v>17.38</v>
      </c>
      <c r="T4" s="19">
        <v>30.27</v>
      </c>
      <c r="U4" s="23">
        <v>29.04</v>
      </c>
      <c r="V4" s="19">
        <v>30.31</v>
      </c>
      <c r="W4" s="24">
        <v>0.20580000000000001</v>
      </c>
      <c r="X4" s="29">
        <v>0.21099999999999999</v>
      </c>
      <c r="Y4" s="33">
        <v>0.22839999999999999</v>
      </c>
      <c r="Z4" s="31">
        <v>1.222</v>
      </c>
      <c r="AA4" s="25">
        <v>1.0329999999999999</v>
      </c>
      <c r="AB4" s="28">
        <v>9.2600000000000002E-2</v>
      </c>
      <c r="AC4" s="25">
        <v>0.22320000000000001</v>
      </c>
      <c r="AD4" s="35">
        <v>0.19520000000000001</v>
      </c>
      <c r="AE4" s="38">
        <v>0.20979999999999999</v>
      </c>
      <c r="AF4" t="s">
        <v>143</v>
      </c>
      <c r="AG4">
        <v>1.65</v>
      </c>
      <c r="AH4">
        <v>4.63</v>
      </c>
      <c r="AI4">
        <v>0.67</v>
      </c>
      <c r="AJ4">
        <v>1.77</v>
      </c>
      <c r="AK4">
        <v>77.98</v>
      </c>
      <c r="AL4">
        <v>1.1200000000000001</v>
      </c>
      <c r="AM4" t="s">
        <v>144</v>
      </c>
      <c r="AN4">
        <v>12.41</v>
      </c>
      <c r="AO4" t="s">
        <v>144</v>
      </c>
      <c r="AP4">
        <v>5.82</v>
      </c>
      <c r="AQ4">
        <v>58.63</v>
      </c>
      <c r="AR4">
        <v>2.2400000000000002</v>
      </c>
      <c r="AS4">
        <v>22.93</v>
      </c>
      <c r="AT4">
        <v>0.2</v>
      </c>
      <c r="AU4">
        <v>10.5</v>
      </c>
      <c r="AV4">
        <v>4.3600000000000003</v>
      </c>
      <c r="AW4">
        <v>0.2</v>
      </c>
      <c r="AX4">
        <v>2.02</v>
      </c>
      <c r="AY4">
        <v>1.9</v>
      </c>
      <c r="AZ4">
        <v>5.23</v>
      </c>
      <c r="BA4">
        <v>7.23</v>
      </c>
      <c r="BB4">
        <v>0.84</v>
      </c>
      <c r="BC4">
        <v>2.59</v>
      </c>
      <c r="BD4" t="s">
        <v>145</v>
      </c>
      <c r="BE4">
        <v>51484.3</v>
      </c>
      <c r="BF4">
        <v>1483.47</v>
      </c>
      <c r="BG4">
        <v>382874.4</v>
      </c>
      <c r="BH4">
        <v>58714.36</v>
      </c>
      <c r="BI4">
        <v>44.45</v>
      </c>
      <c r="BJ4">
        <v>59060.12</v>
      </c>
      <c r="BK4">
        <v>1459.03</v>
      </c>
      <c r="BL4">
        <v>1015.63</v>
      </c>
      <c r="BM4">
        <v>2958792</v>
      </c>
      <c r="BN4">
        <v>79698.77</v>
      </c>
      <c r="BO4">
        <v>4.4400000000000004</v>
      </c>
      <c r="BP4">
        <v>2460.3000000000002</v>
      </c>
      <c r="BQ4">
        <v>77.78</v>
      </c>
      <c r="BR4">
        <v>38897.29</v>
      </c>
      <c r="BS4">
        <v>37980.57</v>
      </c>
      <c r="BT4">
        <v>1091017</v>
      </c>
      <c r="BU4">
        <v>9035687</v>
      </c>
      <c r="BV4">
        <v>135.19</v>
      </c>
      <c r="BW4">
        <v>10785.58</v>
      </c>
      <c r="BX4">
        <v>13006.24</v>
      </c>
      <c r="BY4">
        <v>7007.72</v>
      </c>
      <c r="BZ4">
        <v>3318.2</v>
      </c>
      <c r="CA4">
        <v>45238.75</v>
      </c>
      <c r="CB4">
        <v>270468.3</v>
      </c>
      <c r="CC4">
        <v>43090.97</v>
      </c>
      <c r="CD4">
        <v>1065.98</v>
      </c>
      <c r="CE4">
        <v>1805881</v>
      </c>
      <c r="CF4">
        <v>122677.3</v>
      </c>
      <c r="CG4">
        <v>1287.8900000000001</v>
      </c>
      <c r="CH4">
        <v>1960424</v>
      </c>
      <c r="CI4">
        <v>8193.82</v>
      </c>
      <c r="CJ4">
        <v>6381.33</v>
      </c>
    </row>
    <row r="5" spans="1:88" ht="16.5" thickBot="1" x14ac:dyDescent="0.3">
      <c r="A5" t="s">
        <v>14</v>
      </c>
      <c r="B5" t="s">
        <v>15</v>
      </c>
      <c r="D5">
        <v>44160</v>
      </c>
      <c r="E5">
        <v>0.6381944444444444</v>
      </c>
      <c r="F5">
        <v>3103</v>
      </c>
      <c r="G5" t="s">
        <v>8</v>
      </c>
      <c r="H5" t="s">
        <v>9</v>
      </c>
      <c r="I5" s="21">
        <v>10.51</v>
      </c>
      <c r="J5" s="26">
        <v>124.5</v>
      </c>
      <c r="K5" s="24">
        <v>133.1</v>
      </c>
      <c r="L5" s="24">
        <v>134.30000000000001</v>
      </c>
      <c r="M5" s="25">
        <v>10.9</v>
      </c>
      <c r="N5" s="25">
        <v>10.97</v>
      </c>
      <c r="O5" s="25">
        <v>8.9860000000000007</v>
      </c>
      <c r="P5" s="24">
        <v>62.53</v>
      </c>
      <c r="Q5" s="29">
        <v>63.34</v>
      </c>
      <c r="R5" s="24">
        <v>262.39999999999998</v>
      </c>
      <c r="S5" s="24">
        <v>301.10000000000002</v>
      </c>
      <c r="T5" s="30">
        <v>262.3</v>
      </c>
      <c r="U5" s="29">
        <v>282.89999999999998</v>
      </c>
      <c r="V5" s="30">
        <v>269.3</v>
      </c>
      <c r="W5" s="21">
        <v>2.06</v>
      </c>
      <c r="X5" s="22">
        <v>2.1040000000000001</v>
      </c>
      <c r="Y5" s="33">
        <v>2.2690000000000001</v>
      </c>
      <c r="Z5" s="31">
        <v>11.42</v>
      </c>
      <c r="AA5" s="24">
        <v>10.5</v>
      </c>
      <c r="AB5" s="22">
        <v>0.95630000000000004</v>
      </c>
      <c r="AC5" s="24">
        <v>2.069</v>
      </c>
      <c r="AD5" s="37">
        <v>2.0499999999999998</v>
      </c>
      <c r="AE5" s="19">
        <v>2.1070000000000002</v>
      </c>
      <c r="AF5" t="s">
        <v>143</v>
      </c>
      <c r="AG5">
        <v>1.1299999999999999</v>
      </c>
      <c r="AH5">
        <v>1.38</v>
      </c>
      <c r="AI5">
        <v>2.08</v>
      </c>
      <c r="AJ5">
        <v>2.16</v>
      </c>
      <c r="AK5">
        <v>5.46</v>
      </c>
      <c r="AL5">
        <v>2.16</v>
      </c>
      <c r="AM5">
        <v>20.04</v>
      </c>
      <c r="AN5">
        <v>1.87</v>
      </c>
      <c r="AO5">
        <v>16.78</v>
      </c>
      <c r="AP5">
        <v>4.62</v>
      </c>
      <c r="AQ5">
        <v>14.87</v>
      </c>
      <c r="AR5">
        <v>1.79</v>
      </c>
      <c r="AS5">
        <v>3.18</v>
      </c>
      <c r="AT5">
        <v>2.34</v>
      </c>
      <c r="AU5">
        <v>2.3199999999999998</v>
      </c>
      <c r="AV5">
        <v>3.6</v>
      </c>
      <c r="AW5">
        <v>2.62</v>
      </c>
      <c r="AX5">
        <v>2.5299999999999998</v>
      </c>
      <c r="AY5">
        <v>1.36</v>
      </c>
      <c r="AZ5">
        <v>2.2799999999999998</v>
      </c>
      <c r="BA5">
        <v>0.89</v>
      </c>
      <c r="BB5">
        <v>1.66</v>
      </c>
      <c r="BC5">
        <v>1.86</v>
      </c>
      <c r="BD5" t="s">
        <v>145</v>
      </c>
      <c r="BE5">
        <v>482641.8</v>
      </c>
      <c r="BF5">
        <v>13012.82</v>
      </c>
      <c r="BG5">
        <v>3451840</v>
      </c>
      <c r="BH5">
        <v>520670.3</v>
      </c>
      <c r="BI5">
        <v>267.79000000000002</v>
      </c>
      <c r="BJ5">
        <v>383776.6</v>
      </c>
      <c r="BK5">
        <v>5621.42</v>
      </c>
      <c r="BL5">
        <v>2995.97</v>
      </c>
      <c r="BM5">
        <v>4816917</v>
      </c>
      <c r="BN5">
        <v>626824.80000000005</v>
      </c>
      <c r="BO5">
        <v>60</v>
      </c>
      <c r="BP5">
        <v>18041.66</v>
      </c>
      <c r="BQ5">
        <v>681.15</v>
      </c>
      <c r="BR5">
        <v>284569.5</v>
      </c>
      <c r="BS5">
        <v>38566.230000000003</v>
      </c>
      <c r="BT5">
        <v>1059583</v>
      </c>
      <c r="BU5">
        <v>8630537</v>
      </c>
      <c r="BV5">
        <v>1326</v>
      </c>
      <c r="BW5">
        <v>75367.399999999994</v>
      </c>
      <c r="BX5">
        <v>94535.25</v>
      </c>
      <c r="BY5">
        <v>57418.23</v>
      </c>
      <c r="BZ5">
        <v>3383.4</v>
      </c>
      <c r="CA5">
        <v>43590.47</v>
      </c>
      <c r="CB5">
        <v>259829.7</v>
      </c>
      <c r="CC5">
        <v>415563.2</v>
      </c>
      <c r="CD5">
        <v>5943.54</v>
      </c>
      <c r="CE5">
        <v>1755947</v>
      </c>
      <c r="CF5">
        <v>118531.2</v>
      </c>
      <c r="CG5">
        <v>11194.94</v>
      </c>
      <c r="CH5">
        <v>1932483</v>
      </c>
      <c r="CI5">
        <v>68285.63</v>
      </c>
      <c r="CJ5">
        <v>61888.63</v>
      </c>
    </row>
    <row r="6" spans="1:88" ht="16.5" thickBot="1" x14ac:dyDescent="0.3">
      <c r="A6" t="s">
        <v>16</v>
      </c>
      <c r="B6" t="s">
        <v>17</v>
      </c>
      <c r="D6">
        <v>44160</v>
      </c>
      <c r="E6">
        <v>0.64166666666666672</v>
      </c>
      <c r="F6">
        <v>3104</v>
      </c>
      <c r="G6" t="s">
        <v>8</v>
      </c>
      <c r="H6" t="s">
        <v>9</v>
      </c>
      <c r="I6" s="19">
        <v>101.4</v>
      </c>
      <c r="J6" s="25">
        <v>1247</v>
      </c>
      <c r="K6" s="25">
        <v>1274</v>
      </c>
      <c r="L6" s="25">
        <v>1283</v>
      </c>
      <c r="M6" s="24">
        <v>102.4</v>
      </c>
      <c r="N6" s="24">
        <v>104.1</v>
      </c>
      <c r="O6" s="24">
        <v>95.29</v>
      </c>
      <c r="P6" s="21">
        <v>627.9</v>
      </c>
      <c r="Q6" s="22">
        <v>639.6</v>
      </c>
      <c r="R6" s="25">
        <v>2520</v>
      </c>
      <c r="S6" s="25">
        <v>2737</v>
      </c>
      <c r="T6" s="28">
        <v>2545</v>
      </c>
      <c r="U6" s="28">
        <v>2519</v>
      </c>
      <c r="V6" s="25">
        <v>2625</v>
      </c>
      <c r="W6" s="19">
        <v>20.37</v>
      </c>
      <c r="X6" s="19">
        <v>20.81</v>
      </c>
      <c r="Y6" s="34">
        <v>21.55</v>
      </c>
      <c r="Z6" s="32">
        <v>110.5</v>
      </c>
      <c r="AA6" s="21">
        <v>102</v>
      </c>
      <c r="AB6" s="19">
        <v>9.5749999999999993</v>
      </c>
      <c r="AC6" s="21">
        <v>19.899999999999999</v>
      </c>
      <c r="AD6" s="19">
        <v>20.48</v>
      </c>
      <c r="AE6" s="19">
        <v>20.46</v>
      </c>
      <c r="AF6" t="s">
        <v>143</v>
      </c>
      <c r="AG6">
        <v>0.88</v>
      </c>
      <c r="AH6">
        <v>1.4</v>
      </c>
      <c r="AI6">
        <v>0.83</v>
      </c>
      <c r="AJ6">
        <v>0.32</v>
      </c>
      <c r="AK6">
        <v>2.46</v>
      </c>
      <c r="AL6">
        <v>0.05</v>
      </c>
      <c r="AM6">
        <v>8.48</v>
      </c>
      <c r="AN6">
        <v>3.69</v>
      </c>
      <c r="AO6">
        <v>1.25</v>
      </c>
      <c r="AP6">
        <v>3.31</v>
      </c>
      <c r="AQ6">
        <v>1.53</v>
      </c>
      <c r="AR6">
        <v>0.23</v>
      </c>
      <c r="AS6">
        <v>3.56</v>
      </c>
      <c r="AT6">
        <v>0.24</v>
      </c>
      <c r="AU6">
        <v>1.47</v>
      </c>
      <c r="AV6">
        <v>0.16</v>
      </c>
      <c r="AW6">
        <v>0.35</v>
      </c>
      <c r="AX6">
        <v>2.4900000000000002</v>
      </c>
      <c r="AY6">
        <v>0.64</v>
      </c>
      <c r="AZ6">
        <v>0.56999999999999995</v>
      </c>
      <c r="BA6">
        <v>0.63</v>
      </c>
      <c r="BB6">
        <v>0.54</v>
      </c>
      <c r="BC6">
        <v>0.44</v>
      </c>
      <c r="BD6" t="s">
        <v>145</v>
      </c>
      <c r="BE6">
        <v>4740046</v>
      </c>
      <c r="BF6">
        <v>130099.8</v>
      </c>
      <c r="BG6">
        <v>33647380</v>
      </c>
      <c r="BH6">
        <v>5056677</v>
      </c>
      <c r="BI6">
        <v>2374.7199999999998</v>
      </c>
      <c r="BJ6">
        <v>3583948</v>
      </c>
      <c r="BK6">
        <v>45077.66</v>
      </c>
      <c r="BL6">
        <v>23117.81</v>
      </c>
      <c r="BM6">
        <v>25578000</v>
      </c>
      <c r="BN6">
        <v>5931717</v>
      </c>
      <c r="BO6">
        <v>536.70000000000005</v>
      </c>
      <c r="BP6">
        <v>175670.7</v>
      </c>
      <c r="BQ6">
        <v>5990.35</v>
      </c>
      <c r="BR6">
        <v>2774529</v>
      </c>
      <c r="BS6">
        <v>38591.449999999997</v>
      </c>
      <c r="BT6">
        <v>1057189</v>
      </c>
      <c r="BU6">
        <v>8790134</v>
      </c>
      <c r="BV6">
        <v>13069.7</v>
      </c>
      <c r="BW6">
        <v>732096.8</v>
      </c>
      <c r="BX6">
        <v>886801.3</v>
      </c>
      <c r="BY6">
        <v>548294.30000000005</v>
      </c>
      <c r="BZ6">
        <v>3307.83</v>
      </c>
      <c r="CA6">
        <v>43370.66</v>
      </c>
      <c r="CB6">
        <v>260977.3</v>
      </c>
      <c r="CC6">
        <v>4047445</v>
      </c>
      <c r="CD6">
        <v>55413.58</v>
      </c>
      <c r="CE6">
        <v>1771427</v>
      </c>
      <c r="CF6">
        <v>117711.9</v>
      </c>
      <c r="CG6">
        <v>108190.1</v>
      </c>
      <c r="CH6">
        <v>1968264</v>
      </c>
      <c r="CI6">
        <v>679188.9</v>
      </c>
      <c r="CJ6">
        <v>610792.30000000005</v>
      </c>
    </row>
    <row r="7" spans="1:88" ht="16.5" thickBot="1" x14ac:dyDescent="0.3">
      <c r="A7" t="s">
        <v>18</v>
      </c>
      <c r="B7" t="s">
        <v>19</v>
      </c>
      <c r="D7">
        <v>44160</v>
      </c>
      <c r="E7">
        <v>0.64583333333333337</v>
      </c>
      <c r="F7">
        <v>3105</v>
      </c>
      <c r="G7" t="s">
        <v>8</v>
      </c>
      <c r="H7" t="s">
        <v>9</v>
      </c>
      <c r="I7" s="19">
        <v>509.1</v>
      </c>
      <c r="J7" s="24">
        <v>6232</v>
      </c>
      <c r="K7" s="24">
        <v>6348</v>
      </c>
      <c r="L7" s="24">
        <v>6334</v>
      </c>
      <c r="M7" s="24">
        <v>504.9</v>
      </c>
      <c r="N7" s="24">
        <v>504.8</v>
      </c>
      <c r="O7" s="24">
        <v>495.7</v>
      </c>
      <c r="P7" s="19">
        <v>3114</v>
      </c>
      <c r="Q7" s="19">
        <v>3148</v>
      </c>
      <c r="R7" s="24">
        <v>12460</v>
      </c>
      <c r="S7" s="21">
        <v>12290</v>
      </c>
      <c r="T7" s="22">
        <v>12540</v>
      </c>
      <c r="U7" s="22">
        <v>12520</v>
      </c>
      <c r="V7" s="24">
        <v>12630</v>
      </c>
      <c r="W7" s="19">
        <v>100.5</v>
      </c>
      <c r="X7" s="19">
        <v>101.8</v>
      </c>
      <c r="Y7" s="33">
        <v>102.6</v>
      </c>
      <c r="Z7" s="33">
        <v>516.5</v>
      </c>
      <c r="AA7" s="19">
        <v>496.3</v>
      </c>
      <c r="AB7" s="19">
        <v>49.53</v>
      </c>
      <c r="AC7" s="19">
        <v>100.5</v>
      </c>
      <c r="AD7" s="19">
        <v>103.5</v>
      </c>
      <c r="AE7" s="19">
        <v>103.7</v>
      </c>
      <c r="AF7" t="s">
        <v>143</v>
      </c>
      <c r="AG7">
        <v>0.57999999999999996</v>
      </c>
      <c r="AH7">
        <v>1.0900000000000001</v>
      </c>
      <c r="AI7">
        <v>0.21</v>
      </c>
      <c r="AJ7">
        <v>0.6</v>
      </c>
      <c r="AK7">
        <v>1.93</v>
      </c>
      <c r="AL7">
        <v>0.34</v>
      </c>
      <c r="AM7">
        <v>4.24</v>
      </c>
      <c r="AN7">
        <v>1.1599999999999999</v>
      </c>
      <c r="AO7">
        <v>0.24</v>
      </c>
      <c r="AP7">
        <v>1.97</v>
      </c>
      <c r="AQ7">
        <v>6.06</v>
      </c>
      <c r="AR7">
        <v>0.68</v>
      </c>
      <c r="AS7">
        <v>0.9</v>
      </c>
      <c r="AT7">
        <v>0.45</v>
      </c>
      <c r="AU7">
        <v>1.35</v>
      </c>
      <c r="AV7">
        <v>0.13</v>
      </c>
      <c r="AW7">
        <v>0.7</v>
      </c>
      <c r="AX7">
        <v>1.68</v>
      </c>
      <c r="AY7">
        <v>7.0000000000000007E-2</v>
      </c>
      <c r="AZ7">
        <v>0.16</v>
      </c>
      <c r="BA7">
        <v>0.67</v>
      </c>
      <c r="BB7">
        <v>1.56</v>
      </c>
      <c r="BC7">
        <v>1.72</v>
      </c>
      <c r="BD7" t="s">
        <v>145</v>
      </c>
      <c r="BE7">
        <v>25311650</v>
      </c>
      <c r="BF7">
        <v>680151.2</v>
      </c>
      <c r="BG7">
        <v>178316800</v>
      </c>
      <c r="BH7">
        <v>26547360</v>
      </c>
      <c r="BI7">
        <v>12175.45</v>
      </c>
      <c r="BJ7">
        <v>18443040</v>
      </c>
      <c r="BK7">
        <v>253590.2</v>
      </c>
      <c r="BL7">
        <v>116745.3</v>
      </c>
      <c r="BM7">
        <v>122941800</v>
      </c>
      <c r="BN7">
        <v>32640830</v>
      </c>
      <c r="BO7">
        <v>2515.87</v>
      </c>
      <c r="BP7">
        <v>919670.7</v>
      </c>
      <c r="BQ7">
        <v>31086.26</v>
      </c>
      <c r="BR7">
        <v>14186680</v>
      </c>
      <c r="BS7">
        <v>40365.07</v>
      </c>
      <c r="BT7">
        <v>1180339</v>
      </c>
      <c r="BU7">
        <v>9353863</v>
      </c>
      <c r="BV7">
        <v>67455.929999999993</v>
      </c>
      <c r="BW7">
        <v>3798509</v>
      </c>
      <c r="BX7">
        <v>4479693</v>
      </c>
      <c r="BY7">
        <v>2863204</v>
      </c>
      <c r="BZ7">
        <v>3413.04</v>
      </c>
      <c r="CA7">
        <v>46288.44</v>
      </c>
      <c r="CB7">
        <v>269784.90000000002</v>
      </c>
      <c r="CC7">
        <v>20363450</v>
      </c>
      <c r="CD7">
        <v>284394.09999999998</v>
      </c>
      <c r="CE7">
        <v>1770792</v>
      </c>
      <c r="CF7">
        <v>115288.6</v>
      </c>
      <c r="CG7">
        <v>546064.6</v>
      </c>
      <c r="CH7">
        <v>1959169</v>
      </c>
      <c r="CI7">
        <v>3409598</v>
      </c>
      <c r="CJ7">
        <v>3082448</v>
      </c>
    </row>
    <row r="8" spans="1:88" ht="16.5" thickBot="1" x14ac:dyDescent="0.3">
      <c r="A8" t="s">
        <v>20</v>
      </c>
      <c r="B8" t="s">
        <v>21</v>
      </c>
      <c r="D8">
        <v>44160</v>
      </c>
      <c r="E8">
        <v>0.64930555555555558</v>
      </c>
      <c r="F8">
        <v>3106</v>
      </c>
      <c r="G8" t="s">
        <v>8</v>
      </c>
      <c r="H8" t="s">
        <v>9</v>
      </c>
      <c r="I8" s="19">
        <v>992.5</v>
      </c>
      <c r="J8" s="21">
        <v>12420</v>
      </c>
      <c r="K8" s="21">
        <v>12360</v>
      </c>
      <c r="L8" s="21">
        <v>12360</v>
      </c>
      <c r="M8" s="21">
        <v>994.5</v>
      </c>
      <c r="N8" s="21">
        <v>994.4</v>
      </c>
      <c r="O8" s="21">
        <v>987.6</v>
      </c>
      <c r="P8" s="19">
        <v>6214</v>
      </c>
      <c r="Q8" s="19">
        <v>6196</v>
      </c>
      <c r="R8" s="21">
        <v>24840</v>
      </c>
      <c r="S8" s="19">
        <v>24910</v>
      </c>
      <c r="T8" s="19">
        <v>24800</v>
      </c>
      <c r="U8" s="19">
        <v>24820</v>
      </c>
      <c r="V8" s="21">
        <v>24750</v>
      </c>
      <c r="W8" s="19">
        <v>199.3</v>
      </c>
      <c r="X8" s="19">
        <v>198.6</v>
      </c>
      <c r="Y8" s="33">
        <v>198.1</v>
      </c>
      <c r="Z8" s="33">
        <v>988.1</v>
      </c>
      <c r="AA8" s="19">
        <v>998.8</v>
      </c>
      <c r="AB8" s="19">
        <v>99.6</v>
      </c>
      <c r="AC8" s="19">
        <v>199.3</v>
      </c>
      <c r="AD8" s="19">
        <v>197.9</v>
      </c>
      <c r="AE8" s="19">
        <v>197.6</v>
      </c>
      <c r="AF8" t="s">
        <v>143</v>
      </c>
      <c r="AG8">
        <v>0.54</v>
      </c>
      <c r="AH8">
        <v>1.1299999999999999</v>
      </c>
      <c r="AI8">
        <v>0.44</v>
      </c>
      <c r="AJ8">
        <v>0.61</v>
      </c>
      <c r="AK8">
        <v>1.84</v>
      </c>
      <c r="AL8">
        <v>0.56999999999999995</v>
      </c>
      <c r="AM8">
        <v>3.89</v>
      </c>
      <c r="AN8">
        <v>1.02</v>
      </c>
      <c r="AO8">
        <v>0.57999999999999996</v>
      </c>
      <c r="AP8">
        <v>1.5</v>
      </c>
      <c r="AQ8">
        <v>4.07</v>
      </c>
      <c r="AR8">
        <v>0.61</v>
      </c>
      <c r="AS8">
        <v>0.74</v>
      </c>
      <c r="AT8">
        <v>0.15</v>
      </c>
      <c r="AU8">
        <v>0.41</v>
      </c>
      <c r="AV8">
        <v>0.52</v>
      </c>
      <c r="AW8">
        <v>0.44</v>
      </c>
      <c r="AX8">
        <v>1.9</v>
      </c>
      <c r="AY8">
        <v>0.38</v>
      </c>
      <c r="AZ8">
        <v>0.44</v>
      </c>
      <c r="BA8">
        <v>0.51</v>
      </c>
      <c r="BB8">
        <v>1.06</v>
      </c>
      <c r="BC8">
        <v>0.94</v>
      </c>
      <c r="BD8" t="s">
        <v>145</v>
      </c>
      <c r="BE8">
        <v>51711530</v>
      </c>
      <c r="BF8">
        <v>1375584</v>
      </c>
      <c r="BG8">
        <v>363791100</v>
      </c>
      <c r="BH8">
        <v>54302140</v>
      </c>
      <c r="BI8">
        <v>24323.040000000001</v>
      </c>
      <c r="BJ8">
        <v>38048610</v>
      </c>
      <c r="BK8">
        <v>511279.1</v>
      </c>
      <c r="BL8">
        <v>235612.2</v>
      </c>
      <c r="BM8">
        <v>250746300</v>
      </c>
      <c r="BN8">
        <v>66060960</v>
      </c>
      <c r="BO8">
        <v>5176.67</v>
      </c>
      <c r="BP8">
        <v>1906076</v>
      </c>
      <c r="BQ8">
        <v>62548.59</v>
      </c>
      <c r="BR8">
        <v>29118170</v>
      </c>
      <c r="BS8">
        <v>40969.4</v>
      </c>
      <c r="BT8">
        <v>1198658</v>
      </c>
      <c r="BU8">
        <v>9801551</v>
      </c>
      <c r="BV8">
        <v>135701.9</v>
      </c>
      <c r="BW8">
        <v>7761006</v>
      </c>
      <c r="BX8">
        <v>9062322</v>
      </c>
      <c r="BY8">
        <v>5561113</v>
      </c>
      <c r="BZ8">
        <v>3424.15</v>
      </c>
      <c r="CA8">
        <v>45770.1</v>
      </c>
      <c r="CB8">
        <v>275628.59999999998</v>
      </c>
      <c r="CC8">
        <v>41868350</v>
      </c>
      <c r="CD8">
        <v>591785.1</v>
      </c>
      <c r="CE8">
        <v>1834234</v>
      </c>
      <c r="CF8">
        <v>114533.2</v>
      </c>
      <c r="CG8">
        <v>1121459</v>
      </c>
      <c r="CH8">
        <v>2036518</v>
      </c>
      <c r="CI8">
        <v>6776676</v>
      </c>
      <c r="CJ8">
        <v>6102534</v>
      </c>
    </row>
    <row r="10" spans="1:88" s="11" customFormat="1" x14ac:dyDescent="0.25">
      <c r="H10" s="14" t="s">
        <v>232</v>
      </c>
      <c r="I10" s="15">
        <v>0.99980000000000002</v>
      </c>
      <c r="J10" s="15">
        <v>0.99990000000000001</v>
      </c>
      <c r="K10" s="15">
        <v>0.99970000000000003</v>
      </c>
      <c r="L10" s="15">
        <v>0.99980000000000002</v>
      </c>
      <c r="M10" s="15">
        <v>0.99990000000000001</v>
      </c>
      <c r="N10" s="15">
        <v>0.99980000000000002</v>
      </c>
      <c r="O10" s="15">
        <v>0.99990000000000001</v>
      </c>
      <c r="P10" s="15">
        <v>0.99990000000000001</v>
      </c>
      <c r="Q10" s="15">
        <v>0.99980000000000002</v>
      </c>
      <c r="R10" s="15">
        <v>0.99990000000000001</v>
      </c>
      <c r="S10" s="15">
        <v>0.99990000000000001</v>
      </c>
      <c r="T10" s="15">
        <v>0.99990000000000001</v>
      </c>
      <c r="U10" s="15">
        <v>0.99990000000000001</v>
      </c>
      <c r="V10" s="15">
        <v>0.99980000000000002</v>
      </c>
      <c r="W10" s="15">
        <v>0.99990000000000001</v>
      </c>
      <c r="X10" s="15">
        <v>0.99980000000000002</v>
      </c>
      <c r="Y10" s="15">
        <v>0.99960000000000004</v>
      </c>
      <c r="Z10" s="15">
        <v>0.99950000000000006</v>
      </c>
      <c r="AA10" s="15">
        <v>1</v>
      </c>
      <c r="AB10" s="15">
        <v>1</v>
      </c>
      <c r="AC10" s="15">
        <v>0.99990000000000001</v>
      </c>
      <c r="AD10" s="15">
        <v>0.99950000000000006</v>
      </c>
      <c r="AE10" s="15">
        <v>0.99939999999999996</v>
      </c>
    </row>
    <row r="11" spans="1:88" ht="14.25" customHeight="1" x14ac:dyDescent="0.25"/>
    <row r="12" spans="1:88" ht="14.25" customHeight="1" x14ac:dyDescent="0.25">
      <c r="A12" s="1" t="s">
        <v>233</v>
      </c>
    </row>
    <row r="13" spans="1:88" ht="14.25" customHeight="1" x14ac:dyDescent="0.25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146</v>
      </c>
      <c r="J13" t="s">
        <v>147</v>
      </c>
      <c r="K13" t="s">
        <v>148</v>
      </c>
      <c r="L13" t="s">
        <v>149</v>
      </c>
      <c r="M13" t="s">
        <v>150</v>
      </c>
      <c r="N13" t="s">
        <v>151</v>
      </c>
      <c r="O13" t="s">
        <v>152</v>
      </c>
      <c r="P13" t="s">
        <v>153</v>
      </c>
      <c r="Q13" t="s">
        <v>154</v>
      </c>
      <c r="R13" t="s">
        <v>155</v>
      </c>
      <c r="S13" t="s">
        <v>156</v>
      </c>
      <c r="T13" t="s">
        <v>157</v>
      </c>
      <c r="U13" t="s">
        <v>158</v>
      </c>
      <c r="V13" t="s">
        <v>159</v>
      </c>
      <c r="W13" t="s">
        <v>160</v>
      </c>
      <c r="X13" t="s">
        <v>161</v>
      </c>
      <c r="Y13" t="s">
        <v>162</v>
      </c>
      <c r="Z13" t="s">
        <v>163</v>
      </c>
      <c r="AA13" t="s">
        <v>164</v>
      </c>
      <c r="AB13" t="s">
        <v>165</v>
      </c>
      <c r="AC13" t="s">
        <v>166</v>
      </c>
      <c r="AD13" t="s">
        <v>167</v>
      </c>
      <c r="AE13" t="s">
        <v>168</v>
      </c>
      <c r="AF13" t="s">
        <v>184</v>
      </c>
      <c r="AG13" t="s">
        <v>185</v>
      </c>
      <c r="AH13" t="s">
        <v>186</v>
      </c>
      <c r="AI13" t="s">
        <v>187</v>
      </c>
      <c r="AJ13" t="s">
        <v>188</v>
      </c>
      <c r="AK13" t="s">
        <v>189</v>
      </c>
      <c r="AL13" t="s">
        <v>190</v>
      </c>
      <c r="AM13" t="s">
        <v>191</v>
      </c>
      <c r="AN13" t="s">
        <v>192</v>
      </c>
      <c r="AO13" t="s">
        <v>193</v>
      </c>
      <c r="AP13" t="s">
        <v>194</v>
      </c>
      <c r="AQ13" t="s">
        <v>195</v>
      </c>
      <c r="AR13" t="s">
        <v>196</v>
      </c>
      <c r="AS13" t="s">
        <v>197</v>
      </c>
      <c r="AT13" t="s">
        <v>198</v>
      </c>
      <c r="AU13" t="s">
        <v>199</v>
      </c>
      <c r="AV13" t="s">
        <v>200</v>
      </c>
      <c r="AW13" t="s">
        <v>201</v>
      </c>
      <c r="AX13" t="s">
        <v>202</v>
      </c>
      <c r="AY13" t="s">
        <v>203</v>
      </c>
      <c r="AZ13" t="s">
        <v>204</v>
      </c>
      <c r="BA13" t="s">
        <v>205</v>
      </c>
      <c r="BB13" t="s">
        <v>206</v>
      </c>
      <c r="BC13" t="s">
        <v>207</v>
      </c>
      <c r="BD13" t="s">
        <v>208</v>
      </c>
      <c r="BE13" t="s">
        <v>209</v>
      </c>
      <c r="BF13" t="s">
        <v>210</v>
      </c>
      <c r="BG13" t="s">
        <v>211</v>
      </c>
      <c r="BH13" t="s">
        <v>212</v>
      </c>
      <c r="BI13" t="s">
        <v>213</v>
      </c>
      <c r="BJ13" t="s">
        <v>214</v>
      </c>
      <c r="BK13" t="s">
        <v>215</v>
      </c>
      <c r="BL13" t="s">
        <v>216</v>
      </c>
      <c r="BM13" t="s">
        <v>217</v>
      </c>
      <c r="BN13" t="s">
        <v>218</v>
      </c>
      <c r="BO13" t="s">
        <v>219</v>
      </c>
      <c r="BP13" t="s">
        <v>220</v>
      </c>
      <c r="BQ13" t="s">
        <v>221</v>
      </c>
      <c r="BR13" t="s">
        <v>222</v>
      </c>
      <c r="BS13" s="5" t="s">
        <v>169</v>
      </c>
      <c r="BT13" s="5" t="s">
        <v>170</v>
      </c>
      <c r="BU13" s="5" t="s">
        <v>171</v>
      </c>
      <c r="BV13" t="s">
        <v>223</v>
      </c>
      <c r="BW13" t="s">
        <v>224</v>
      </c>
      <c r="BX13" t="s">
        <v>225</v>
      </c>
      <c r="BY13" t="s">
        <v>226</v>
      </c>
      <c r="BZ13" s="5" t="s">
        <v>172</v>
      </c>
      <c r="CA13" s="5" t="s">
        <v>173</v>
      </c>
      <c r="CB13" s="5" t="s">
        <v>174</v>
      </c>
      <c r="CC13" t="s">
        <v>227</v>
      </c>
      <c r="CD13" t="s">
        <v>228</v>
      </c>
      <c r="CE13" s="5" t="s">
        <v>175</v>
      </c>
      <c r="CF13" s="5" t="s">
        <v>176</v>
      </c>
      <c r="CG13" t="s">
        <v>229</v>
      </c>
      <c r="CH13" s="5" t="s">
        <v>177</v>
      </c>
      <c r="CI13" t="s">
        <v>230</v>
      </c>
      <c r="CJ13" t="s">
        <v>231</v>
      </c>
    </row>
    <row r="14" spans="1:88" ht="14.25" customHeight="1" x14ac:dyDescent="0.25">
      <c r="A14" t="s">
        <v>70</v>
      </c>
      <c r="B14" t="s">
        <v>71</v>
      </c>
      <c r="D14">
        <v>44160</v>
      </c>
      <c r="E14">
        <v>0.73958333333333337</v>
      </c>
      <c r="F14">
        <v>1101</v>
      </c>
      <c r="G14" t="s">
        <v>8</v>
      </c>
      <c r="H14" t="s">
        <v>9</v>
      </c>
      <c r="I14">
        <v>6.4999999999999997E-3</v>
      </c>
      <c r="J14">
        <v>0.6532</v>
      </c>
      <c r="K14">
        <v>0.47199999999999998</v>
      </c>
      <c r="L14">
        <v>0.53190000000000004</v>
      </c>
      <c r="M14">
        <v>0.63570000000000004</v>
      </c>
      <c r="N14">
        <v>0.11219999999999999</v>
      </c>
      <c r="O14">
        <v>0.42059999999999997</v>
      </c>
      <c r="P14">
        <v>5.9050000000000002</v>
      </c>
      <c r="Q14">
        <v>6.1260000000000003</v>
      </c>
      <c r="R14">
        <v>1.3620000000000001</v>
      </c>
      <c r="S14">
        <v>-0.124</v>
      </c>
      <c r="T14">
        <v>0.59519999999999995</v>
      </c>
      <c r="U14">
        <v>-0.94740000000000002</v>
      </c>
      <c r="V14">
        <v>1.373</v>
      </c>
      <c r="W14">
        <v>2.9999999999999997E-4</v>
      </c>
      <c r="X14">
        <v>-9.7999999999999997E-3</v>
      </c>
      <c r="Y14">
        <v>-5.9999999999999995E-4</v>
      </c>
      <c r="Z14">
        <v>6.4799999999999996E-2</v>
      </c>
      <c r="AA14">
        <v>9.5999999999999992E-3</v>
      </c>
      <c r="AB14">
        <v>2.1299999999999999E-2</v>
      </c>
      <c r="AC14">
        <v>1.1999999999999999E-3</v>
      </c>
      <c r="AD14">
        <v>-1.8E-3</v>
      </c>
      <c r="AE14">
        <v>1E-3</v>
      </c>
      <c r="AF14" t="s">
        <v>143</v>
      </c>
      <c r="AG14">
        <v>12.31</v>
      </c>
      <c r="AH14">
        <v>27.05</v>
      </c>
      <c r="AI14">
        <v>4.51</v>
      </c>
      <c r="AJ14">
        <v>3.23</v>
      </c>
      <c r="AK14">
        <v>42.32</v>
      </c>
      <c r="AL14">
        <v>22.12</v>
      </c>
      <c r="AM14" t="s">
        <v>144</v>
      </c>
      <c r="AN14">
        <v>38.44</v>
      </c>
      <c r="AO14" t="s">
        <v>144</v>
      </c>
      <c r="AP14">
        <v>25.18</v>
      </c>
      <c r="AQ14" t="s">
        <v>144</v>
      </c>
      <c r="AR14">
        <v>44.84</v>
      </c>
      <c r="AS14" t="s">
        <v>144</v>
      </c>
      <c r="AT14">
        <v>14.44</v>
      </c>
      <c r="AU14" t="s">
        <v>144</v>
      </c>
      <c r="AV14">
        <v>41.74</v>
      </c>
      <c r="AW14" t="s">
        <v>144</v>
      </c>
      <c r="AX14">
        <v>17.079999999999998</v>
      </c>
      <c r="AY14">
        <v>16.559999999999999</v>
      </c>
      <c r="AZ14">
        <v>13.2</v>
      </c>
      <c r="BA14" t="s">
        <v>144</v>
      </c>
      <c r="BB14" t="s">
        <v>144</v>
      </c>
      <c r="BC14">
        <v>50.82</v>
      </c>
      <c r="BD14" t="s">
        <v>145</v>
      </c>
      <c r="BE14">
        <v>1136.75</v>
      </c>
      <c r="BF14">
        <v>102.23</v>
      </c>
      <c r="BG14">
        <v>17502.04</v>
      </c>
      <c r="BH14">
        <v>4076.25</v>
      </c>
      <c r="BI14">
        <v>31.11</v>
      </c>
      <c r="BJ14">
        <v>19932.97</v>
      </c>
      <c r="BK14">
        <v>1814.05</v>
      </c>
      <c r="BL14">
        <v>975.62</v>
      </c>
      <c r="BM14">
        <v>3037118</v>
      </c>
      <c r="BN14">
        <v>11165.98</v>
      </c>
      <c r="BO14">
        <v>1.1100000000000001</v>
      </c>
      <c r="BP14">
        <v>370.02</v>
      </c>
      <c r="BQ14">
        <v>7.78</v>
      </c>
      <c r="BR14">
        <v>7761.23</v>
      </c>
      <c r="BS14">
        <v>38591.040000000001</v>
      </c>
      <c r="BT14">
        <v>1122974</v>
      </c>
      <c r="BU14">
        <v>9325662</v>
      </c>
      <c r="BV14">
        <v>5.19</v>
      </c>
      <c r="BW14">
        <v>2926.25</v>
      </c>
      <c r="BX14">
        <v>3462.76</v>
      </c>
      <c r="BY14">
        <v>1101.9100000000001</v>
      </c>
      <c r="BZ14">
        <v>3386.01</v>
      </c>
      <c r="CA14">
        <v>45923.82</v>
      </c>
      <c r="CB14">
        <v>274951.8</v>
      </c>
      <c r="CC14">
        <v>1036.75</v>
      </c>
      <c r="CD14">
        <v>641.87</v>
      </c>
      <c r="CE14">
        <v>1784926</v>
      </c>
      <c r="CF14">
        <v>122437.2</v>
      </c>
      <c r="CG14">
        <v>57.78</v>
      </c>
      <c r="CH14">
        <v>1906696</v>
      </c>
      <c r="CI14">
        <v>1655.68</v>
      </c>
      <c r="CJ14">
        <v>169.26</v>
      </c>
    </row>
    <row r="15" spans="1:88" ht="14.25" customHeight="1" x14ac:dyDescent="0.25">
      <c r="A15" t="s">
        <v>73</v>
      </c>
      <c r="B15" t="s">
        <v>71</v>
      </c>
      <c r="D15">
        <v>44160</v>
      </c>
      <c r="E15">
        <v>0.74722222222222223</v>
      </c>
      <c r="F15">
        <v>1101</v>
      </c>
      <c r="G15" t="s">
        <v>8</v>
      </c>
      <c r="H15" t="s">
        <v>9</v>
      </c>
      <c r="I15">
        <v>6.3E-3</v>
      </c>
      <c r="J15">
        <v>0.2447</v>
      </c>
      <c r="K15">
        <v>0.20449999999999999</v>
      </c>
      <c r="L15">
        <v>0.22739999999999999</v>
      </c>
      <c r="M15">
        <v>0.10929999999999999</v>
      </c>
      <c r="N15">
        <v>0.1206</v>
      </c>
      <c r="O15">
        <v>-0.62029999999999996</v>
      </c>
      <c r="P15">
        <v>3.7309999999999999</v>
      </c>
      <c r="Q15">
        <v>3.181</v>
      </c>
      <c r="R15">
        <v>1.647</v>
      </c>
      <c r="S15">
        <v>4.7629999999999999</v>
      </c>
      <c r="T15">
        <v>1.2190000000000001</v>
      </c>
      <c r="U15">
        <v>4.4400000000000002E-2</v>
      </c>
      <c r="V15">
        <v>0.67820000000000003</v>
      </c>
      <c r="W15">
        <v>-1.8E-3</v>
      </c>
      <c r="X15">
        <v>-1.4E-2</v>
      </c>
      <c r="Y15">
        <v>-1.6000000000000001E-3</v>
      </c>
      <c r="Z15">
        <v>5.0099999999999999E-2</v>
      </c>
      <c r="AA15">
        <v>1.2E-2</v>
      </c>
      <c r="AB15">
        <v>0.29920000000000002</v>
      </c>
      <c r="AC15">
        <v>7.0000000000000001E-3</v>
      </c>
      <c r="AD15">
        <v>-1.8E-3</v>
      </c>
      <c r="AE15">
        <v>1E-3</v>
      </c>
      <c r="AF15" t="s">
        <v>143</v>
      </c>
      <c r="AG15">
        <v>4.0599999999999996</v>
      </c>
      <c r="AH15">
        <v>25.84</v>
      </c>
      <c r="AI15">
        <v>35.82</v>
      </c>
      <c r="AJ15">
        <v>38.81</v>
      </c>
      <c r="AK15" t="s">
        <v>144</v>
      </c>
      <c r="AL15">
        <v>31.06</v>
      </c>
      <c r="AM15">
        <v>62.5</v>
      </c>
      <c r="AN15">
        <v>45</v>
      </c>
      <c r="AO15" t="s">
        <v>144</v>
      </c>
      <c r="AP15">
        <v>14.64</v>
      </c>
      <c r="AQ15" t="s">
        <v>144</v>
      </c>
      <c r="AR15">
        <v>24.65</v>
      </c>
      <c r="AS15" t="s">
        <v>144</v>
      </c>
      <c r="AT15">
        <v>47.89</v>
      </c>
      <c r="AU15">
        <v>88.62</v>
      </c>
      <c r="AV15">
        <v>50.03</v>
      </c>
      <c r="AW15">
        <v>44.39</v>
      </c>
      <c r="AX15">
        <v>19.190000000000001</v>
      </c>
      <c r="AY15">
        <v>48.28</v>
      </c>
      <c r="AZ15">
        <v>6.05</v>
      </c>
      <c r="BA15">
        <v>30.89</v>
      </c>
      <c r="BB15">
        <v>85.63</v>
      </c>
      <c r="BC15">
        <v>42.07</v>
      </c>
      <c r="BD15" t="s">
        <v>145</v>
      </c>
      <c r="BE15">
        <v>1103.4100000000001</v>
      </c>
      <c r="BF15">
        <v>65.56</v>
      </c>
      <c r="BG15">
        <v>9810.5499999999993</v>
      </c>
      <c r="BH15">
        <v>2747.03</v>
      </c>
      <c r="BI15">
        <v>21.11</v>
      </c>
      <c r="BJ15">
        <v>19815.150000000001</v>
      </c>
      <c r="BK15">
        <v>1221.29</v>
      </c>
      <c r="BL15">
        <v>978.96</v>
      </c>
      <c r="BM15">
        <v>2864246</v>
      </c>
      <c r="BN15">
        <v>11638.51</v>
      </c>
      <c r="BO15">
        <v>2.2200000000000002</v>
      </c>
      <c r="BP15">
        <v>406.69</v>
      </c>
      <c r="BQ15">
        <v>11.11</v>
      </c>
      <c r="BR15">
        <v>6837.42</v>
      </c>
      <c r="BS15">
        <v>41735.58</v>
      </c>
      <c r="BT15">
        <v>1111064</v>
      </c>
      <c r="BU15">
        <v>9127268</v>
      </c>
      <c r="BV15">
        <v>4.4400000000000004</v>
      </c>
      <c r="BW15">
        <v>2713.25</v>
      </c>
      <c r="BX15">
        <v>3347.17</v>
      </c>
      <c r="BY15">
        <v>1025.98</v>
      </c>
      <c r="BZ15">
        <v>3687.55</v>
      </c>
      <c r="CA15">
        <v>45754.31</v>
      </c>
      <c r="CB15">
        <v>272185.2</v>
      </c>
      <c r="CC15">
        <v>1125.6400000000001</v>
      </c>
      <c r="CD15">
        <v>2245.39</v>
      </c>
      <c r="CE15">
        <v>1783408</v>
      </c>
      <c r="CF15">
        <v>121651</v>
      </c>
      <c r="CG15">
        <v>88.89</v>
      </c>
      <c r="CH15">
        <v>1906346</v>
      </c>
      <c r="CI15">
        <v>1654.2</v>
      </c>
      <c r="CJ15">
        <v>168.52</v>
      </c>
    </row>
    <row r="16" spans="1:88" ht="14.25" customHeight="1" x14ac:dyDescent="0.25">
      <c r="A16" t="s">
        <v>94</v>
      </c>
      <c r="B16" t="s">
        <v>71</v>
      </c>
      <c r="D16">
        <v>44160</v>
      </c>
      <c r="E16">
        <v>0.78888888888888886</v>
      </c>
      <c r="F16">
        <v>1101</v>
      </c>
      <c r="G16" t="s">
        <v>8</v>
      </c>
      <c r="H16" t="s">
        <v>9</v>
      </c>
      <c r="I16">
        <v>7.4999999999999997E-3</v>
      </c>
      <c r="J16">
        <v>9.5699999999999993E-2</v>
      </c>
      <c r="K16">
        <v>0.24099999999999999</v>
      </c>
      <c r="L16">
        <v>0.26229999999999998</v>
      </c>
      <c r="M16">
        <v>0.14799999999999999</v>
      </c>
      <c r="N16">
        <v>0.2009</v>
      </c>
      <c r="O16">
        <v>-0.77259999999999995</v>
      </c>
      <c r="P16">
        <v>1.55</v>
      </c>
      <c r="Q16">
        <v>11.86</v>
      </c>
      <c r="R16">
        <v>0.91249999999999998</v>
      </c>
      <c r="S16">
        <v>-5.7469999999999999</v>
      </c>
      <c r="T16">
        <v>1.4419999999999999</v>
      </c>
      <c r="U16">
        <v>2.0499999999999998</v>
      </c>
      <c r="V16">
        <v>1.399</v>
      </c>
      <c r="W16">
        <v>-3.8E-3</v>
      </c>
      <c r="X16">
        <v>-1.47E-2</v>
      </c>
      <c r="Y16">
        <v>6.6E-3</v>
      </c>
      <c r="Z16">
        <v>3.6299999999999999E-2</v>
      </c>
      <c r="AA16">
        <v>1.3599999999999999E-2</v>
      </c>
      <c r="AB16">
        <v>-1.5699999999999999E-2</v>
      </c>
      <c r="AC16">
        <v>1.8E-3</v>
      </c>
      <c r="AD16">
        <v>-2.0000000000000001E-4</v>
      </c>
      <c r="AE16">
        <v>1.5E-3</v>
      </c>
      <c r="AF16" t="s">
        <v>143</v>
      </c>
      <c r="AG16">
        <v>49.12</v>
      </c>
      <c r="AH16" t="s">
        <v>144</v>
      </c>
      <c r="AI16">
        <v>78.09</v>
      </c>
      <c r="AJ16">
        <v>79.64</v>
      </c>
      <c r="AK16" t="s">
        <v>144</v>
      </c>
      <c r="AL16">
        <v>42.46</v>
      </c>
      <c r="AM16">
        <v>45.15</v>
      </c>
      <c r="AN16">
        <v>21.43</v>
      </c>
      <c r="AO16">
        <v>62.55</v>
      </c>
      <c r="AP16">
        <v>33.5</v>
      </c>
      <c r="AQ16">
        <v>0</v>
      </c>
      <c r="AR16" t="s">
        <v>144</v>
      </c>
      <c r="AS16">
        <v>39.19</v>
      </c>
      <c r="AT16" t="s">
        <v>144</v>
      </c>
      <c r="AU16">
        <v>93.23</v>
      </c>
      <c r="AV16">
        <v>51.28</v>
      </c>
      <c r="AW16" t="s">
        <v>144</v>
      </c>
      <c r="AX16">
        <v>13.2</v>
      </c>
      <c r="AY16">
        <v>22.25</v>
      </c>
      <c r="AZ16">
        <v>80.8</v>
      </c>
      <c r="BA16" t="s">
        <v>144</v>
      </c>
      <c r="BB16">
        <v>70.650000000000006</v>
      </c>
      <c r="BC16">
        <v>29.52</v>
      </c>
      <c r="BD16" t="s">
        <v>145</v>
      </c>
      <c r="BE16">
        <v>967.84</v>
      </c>
      <c r="BF16">
        <v>46.67</v>
      </c>
      <c r="BG16">
        <v>8665.3700000000008</v>
      </c>
      <c r="BH16">
        <v>2363.61</v>
      </c>
      <c r="BI16">
        <v>21.11</v>
      </c>
      <c r="BJ16">
        <v>18874.91</v>
      </c>
      <c r="BK16">
        <v>1077.8699999999999</v>
      </c>
      <c r="BL16">
        <v>856.72</v>
      </c>
      <c r="BM16">
        <v>2672958</v>
      </c>
      <c r="BN16">
        <v>9273.44</v>
      </c>
      <c r="BO16">
        <v>0</v>
      </c>
      <c r="BP16">
        <v>347.79</v>
      </c>
      <c r="BQ16">
        <v>15.56</v>
      </c>
      <c r="BR16">
        <v>6297.17</v>
      </c>
      <c r="BS16">
        <v>39945.82</v>
      </c>
      <c r="BT16">
        <v>1037954</v>
      </c>
      <c r="BU16">
        <v>7709018</v>
      </c>
      <c r="BV16">
        <v>2.96</v>
      </c>
      <c r="BW16">
        <v>2247.2399999999998</v>
      </c>
      <c r="BX16">
        <v>3061.55</v>
      </c>
      <c r="BY16">
        <v>890.04</v>
      </c>
      <c r="BZ16">
        <v>3605.68</v>
      </c>
      <c r="CA16">
        <v>43691.47</v>
      </c>
      <c r="CB16">
        <v>229025.2</v>
      </c>
      <c r="CC16">
        <v>991.18</v>
      </c>
      <c r="CD16">
        <v>361.12</v>
      </c>
      <c r="CE16">
        <v>1532852</v>
      </c>
      <c r="CF16">
        <v>103806.9</v>
      </c>
      <c r="CG16">
        <v>53.34</v>
      </c>
      <c r="CH16">
        <v>1658942</v>
      </c>
      <c r="CI16">
        <v>1485.29</v>
      </c>
      <c r="CJ16">
        <v>159.26</v>
      </c>
    </row>
    <row r="17" spans="1:88" ht="14.25" customHeight="1" x14ac:dyDescent="0.25">
      <c r="A17" t="s">
        <v>96</v>
      </c>
      <c r="B17" t="s">
        <v>71</v>
      </c>
      <c r="D17">
        <v>44160</v>
      </c>
      <c r="E17">
        <v>0.79583333333333339</v>
      </c>
      <c r="F17">
        <v>1101</v>
      </c>
      <c r="G17" t="s">
        <v>8</v>
      </c>
      <c r="H17" t="s">
        <v>9</v>
      </c>
      <c r="I17">
        <v>6.4999999999999997E-3</v>
      </c>
      <c r="J17">
        <v>0.1144</v>
      </c>
      <c r="K17">
        <v>0.1573</v>
      </c>
      <c r="L17">
        <v>0.16</v>
      </c>
      <c r="M17">
        <v>0.56279999999999997</v>
      </c>
      <c r="N17">
        <v>0.1608</v>
      </c>
      <c r="O17">
        <v>-0.81910000000000005</v>
      </c>
      <c r="P17">
        <v>0.94320000000000004</v>
      </c>
      <c r="Q17">
        <v>2.8849999999999998</v>
      </c>
      <c r="R17">
        <v>0.71679999999999999</v>
      </c>
      <c r="S17">
        <v>-0.33250000000000002</v>
      </c>
      <c r="T17">
        <v>0.81620000000000004</v>
      </c>
      <c r="U17">
        <v>0.67810000000000004</v>
      </c>
      <c r="V17">
        <v>0.65980000000000005</v>
      </c>
      <c r="W17">
        <v>-2.0999999999999999E-3</v>
      </c>
      <c r="X17">
        <v>-1.06E-2</v>
      </c>
      <c r="Y17">
        <v>-9.4000000000000004E-3</v>
      </c>
      <c r="Z17">
        <v>3.9600000000000003E-2</v>
      </c>
      <c r="AA17">
        <v>1.3100000000000001E-2</v>
      </c>
      <c r="AB17">
        <v>0.22170000000000001</v>
      </c>
      <c r="AC17">
        <v>2.5999999999999999E-3</v>
      </c>
      <c r="AD17">
        <v>1.1900000000000001E-2</v>
      </c>
      <c r="AE17">
        <v>1.1999999999999999E-3</v>
      </c>
      <c r="AF17" t="s">
        <v>143</v>
      </c>
      <c r="AG17">
        <v>20.92</v>
      </c>
      <c r="AH17">
        <v>78.290000000000006</v>
      </c>
      <c r="AI17">
        <v>4.34</v>
      </c>
      <c r="AJ17">
        <v>11.83</v>
      </c>
      <c r="AK17">
        <v>37.69</v>
      </c>
      <c r="AL17">
        <v>12.27</v>
      </c>
      <c r="AM17">
        <v>38.880000000000003</v>
      </c>
      <c r="AN17" t="s">
        <v>144</v>
      </c>
      <c r="AO17" t="s">
        <v>144</v>
      </c>
      <c r="AP17">
        <v>49.92</v>
      </c>
      <c r="AQ17" t="s">
        <v>144</v>
      </c>
      <c r="AR17">
        <v>14.68</v>
      </c>
      <c r="AS17" t="s">
        <v>144</v>
      </c>
      <c r="AT17">
        <v>21.54</v>
      </c>
      <c r="AU17" t="s">
        <v>144</v>
      </c>
      <c r="AV17">
        <v>62.34</v>
      </c>
      <c r="AW17">
        <v>41.94</v>
      </c>
      <c r="AX17">
        <v>14.99</v>
      </c>
      <c r="AY17">
        <v>17.190000000000001</v>
      </c>
      <c r="AZ17">
        <v>8.74</v>
      </c>
      <c r="BA17">
        <v>71.16</v>
      </c>
      <c r="BB17">
        <v>19.55</v>
      </c>
      <c r="BC17">
        <v>26.22</v>
      </c>
      <c r="BD17" t="s">
        <v>145</v>
      </c>
      <c r="BE17">
        <v>1046.74</v>
      </c>
      <c r="BF17">
        <v>48.89</v>
      </c>
      <c r="BG17">
        <v>7997.99</v>
      </c>
      <c r="BH17">
        <v>2322.4899999999998</v>
      </c>
      <c r="BI17">
        <v>31.11</v>
      </c>
      <c r="BJ17">
        <v>19979.740000000002</v>
      </c>
      <c r="BK17">
        <v>1054.54</v>
      </c>
      <c r="BL17">
        <v>836.72</v>
      </c>
      <c r="BM17">
        <v>2684325</v>
      </c>
      <c r="BN17">
        <v>8914.2800000000007</v>
      </c>
      <c r="BO17">
        <v>1.1100000000000001</v>
      </c>
      <c r="BP17">
        <v>355.57</v>
      </c>
      <c r="BQ17">
        <v>12.22</v>
      </c>
      <c r="BR17">
        <v>6411.65</v>
      </c>
      <c r="BS17">
        <v>40067.29</v>
      </c>
      <c r="BT17">
        <v>1048790</v>
      </c>
      <c r="BU17">
        <v>8586169</v>
      </c>
      <c r="BV17">
        <v>4.07</v>
      </c>
      <c r="BW17">
        <v>2668.8</v>
      </c>
      <c r="BX17">
        <v>2837.04</v>
      </c>
      <c r="BY17">
        <v>916.71</v>
      </c>
      <c r="BZ17">
        <v>3611.24</v>
      </c>
      <c r="CA17">
        <v>44121.97</v>
      </c>
      <c r="CB17">
        <v>257408.3</v>
      </c>
      <c r="CC17">
        <v>1107.8599999999999</v>
      </c>
      <c r="CD17">
        <v>1721.24</v>
      </c>
      <c r="CE17">
        <v>1706753</v>
      </c>
      <c r="CF17">
        <v>116186.7</v>
      </c>
      <c r="CG17">
        <v>62.22</v>
      </c>
      <c r="CH17">
        <v>1853933</v>
      </c>
      <c r="CI17">
        <v>2036.11</v>
      </c>
      <c r="CJ17">
        <v>169.63</v>
      </c>
    </row>
    <row r="18" spans="1:88" ht="14.25" customHeight="1" x14ac:dyDescent="0.25">
      <c r="A18" t="s">
        <v>117</v>
      </c>
      <c r="B18" t="s">
        <v>71</v>
      </c>
      <c r="D18">
        <v>44160</v>
      </c>
      <c r="E18">
        <v>0.83750000000000002</v>
      </c>
      <c r="F18">
        <v>1101</v>
      </c>
      <c r="G18" t="s">
        <v>8</v>
      </c>
      <c r="H18" t="s">
        <v>9</v>
      </c>
      <c r="I18">
        <v>3.8E-3</v>
      </c>
      <c r="J18">
        <v>0.15629999999999999</v>
      </c>
      <c r="K18">
        <v>0.2361</v>
      </c>
      <c r="L18">
        <v>0.2737</v>
      </c>
      <c r="M18">
        <v>0.40450000000000003</v>
      </c>
      <c r="N18">
        <v>0.2009</v>
      </c>
      <c r="O18">
        <v>-0.92879999999999996</v>
      </c>
      <c r="P18">
        <v>1.7769999999999999</v>
      </c>
      <c r="Q18">
        <v>5.9109999999999996</v>
      </c>
      <c r="R18">
        <v>0.95379999999999998</v>
      </c>
      <c r="S18">
        <v>-5.7469999999999999</v>
      </c>
      <c r="T18">
        <v>1.5880000000000001</v>
      </c>
      <c r="U18">
        <v>-1.393</v>
      </c>
      <c r="V18">
        <v>1.0980000000000001</v>
      </c>
      <c r="W18">
        <v>-4.1000000000000003E-3</v>
      </c>
      <c r="X18">
        <v>-1.78E-2</v>
      </c>
      <c r="Y18">
        <v>-3.3999999999999998E-3</v>
      </c>
      <c r="Z18">
        <v>5.8299999999999998E-2</v>
      </c>
      <c r="AA18">
        <v>1.2999999999999999E-2</v>
      </c>
      <c r="AB18">
        <v>-3.8199999999999998E-2</v>
      </c>
      <c r="AC18">
        <v>2.8999999999999998E-3</v>
      </c>
      <c r="AD18">
        <v>2.0000000000000001E-4</v>
      </c>
      <c r="AE18">
        <v>1.5E-3</v>
      </c>
      <c r="AF18" t="s">
        <v>143</v>
      </c>
      <c r="AG18">
        <v>26.72</v>
      </c>
      <c r="AH18" t="s">
        <v>144</v>
      </c>
      <c r="AI18">
        <v>5.54</v>
      </c>
      <c r="AJ18">
        <v>11.45</v>
      </c>
      <c r="AK18">
        <v>55.35</v>
      </c>
      <c r="AL18">
        <v>1.7</v>
      </c>
      <c r="AM18">
        <v>34.869999999999997</v>
      </c>
      <c r="AN18">
        <v>61.06</v>
      </c>
      <c r="AO18" t="s">
        <v>144</v>
      </c>
      <c r="AP18">
        <v>28.16</v>
      </c>
      <c r="AQ18">
        <v>0</v>
      </c>
      <c r="AR18">
        <v>6.71</v>
      </c>
      <c r="AS18" t="s">
        <v>144</v>
      </c>
      <c r="AT18">
        <v>22.97</v>
      </c>
      <c r="AU18">
        <v>24.49</v>
      </c>
      <c r="AV18">
        <v>26.85</v>
      </c>
      <c r="AW18">
        <v>5.34</v>
      </c>
      <c r="AX18">
        <v>9.73</v>
      </c>
      <c r="AY18">
        <v>15.43</v>
      </c>
      <c r="AZ18">
        <v>8.73</v>
      </c>
      <c r="BA18">
        <v>33.94</v>
      </c>
      <c r="BB18" t="s">
        <v>144</v>
      </c>
      <c r="BC18">
        <v>37.93</v>
      </c>
      <c r="BD18" t="s">
        <v>145</v>
      </c>
      <c r="BE18">
        <v>834.5</v>
      </c>
      <c r="BF18">
        <v>50</v>
      </c>
      <c r="BG18">
        <v>9081.98</v>
      </c>
      <c r="BH18">
        <v>2499.1999999999998</v>
      </c>
      <c r="BI18">
        <v>25.56</v>
      </c>
      <c r="BJ18">
        <v>19306.53</v>
      </c>
      <c r="BK18">
        <v>938.96</v>
      </c>
      <c r="BL18">
        <v>811.16</v>
      </c>
      <c r="BM18">
        <v>2527376</v>
      </c>
      <c r="BN18">
        <v>8846.4699999999993</v>
      </c>
      <c r="BO18">
        <v>0</v>
      </c>
      <c r="BP18">
        <v>368.91</v>
      </c>
      <c r="BQ18">
        <v>6.67</v>
      </c>
      <c r="BR18">
        <v>6214.89</v>
      </c>
      <c r="BS18">
        <v>37458.18</v>
      </c>
      <c r="BT18">
        <v>983349.6</v>
      </c>
      <c r="BU18">
        <v>7774510</v>
      </c>
      <c r="BV18">
        <v>2.59</v>
      </c>
      <c r="BW18">
        <v>2193.5300000000002</v>
      </c>
      <c r="BX18">
        <v>2788.15</v>
      </c>
      <c r="BY18">
        <v>940.78</v>
      </c>
      <c r="BZ18">
        <v>3476.02</v>
      </c>
      <c r="CA18">
        <v>41469.839999999997</v>
      </c>
      <c r="CB18">
        <v>234541.1</v>
      </c>
      <c r="CC18">
        <v>1005.63</v>
      </c>
      <c r="CD18">
        <v>263.33999999999997</v>
      </c>
      <c r="CE18">
        <v>1578149</v>
      </c>
      <c r="CF18">
        <v>106869</v>
      </c>
      <c r="CG18">
        <v>58.89</v>
      </c>
      <c r="CH18">
        <v>1720453</v>
      </c>
      <c r="CI18">
        <v>1553.08</v>
      </c>
      <c r="CJ18">
        <v>165.19</v>
      </c>
    </row>
    <row r="19" spans="1:88" ht="14.25" customHeight="1" x14ac:dyDescent="0.25">
      <c r="A19" t="s">
        <v>119</v>
      </c>
      <c r="B19" t="s">
        <v>71</v>
      </c>
      <c r="D19">
        <v>44160</v>
      </c>
      <c r="E19">
        <v>0.84513888888888899</v>
      </c>
      <c r="F19">
        <v>1101</v>
      </c>
      <c r="G19" t="s">
        <v>8</v>
      </c>
      <c r="H19" t="s">
        <v>9</v>
      </c>
      <c r="I19">
        <v>6.1000000000000004E-3</v>
      </c>
      <c r="J19">
        <v>0.65529999999999999</v>
      </c>
      <c r="K19">
        <v>0.3049</v>
      </c>
      <c r="L19">
        <v>0.33360000000000001</v>
      </c>
      <c r="M19">
        <v>0.2185</v>
      </c>
      <c r="N19">
        <v>0.28599999999999998</v>
      </c>
      <c r="O19">
        <v>-0.79749999999999999</v>
      </c>
      <c r="P19">
        <v>1.9</v>
      </c>
      <c r="Q19">
        <v>4.5869999999999997</v>
      </c>
      <c r="R19">
        <v>1.575</v>
      </c>
      <c r="S19">
        <v>-5.7469999999999999</v>
      </c>
      <c r="T19">
        <v>1.2270000000000001</v>
      </c>
      <c r="U19">
        <v>2.222</v>
      </c>
      <c r="V19">
        <v>1.472</v>
      </c>
      <c r="W19">
        <v>-4.1999999999999997E-3</v>
      </c>
      <c r="X19">
        <v>-8.3999999999999995E-3</v>
      </c>
      <c r="Y19">
        <v>-6.7000000000000002E-3</v>
      </c>
      <c r="Z19">
        <v>6.6600000000000006E-2</v>
      </c>
      <c r="AA19">
        <v>2.12E-2</v>
      </c>
      <c r="AB19">
        <v>0.2339</v>
      </c>
      <c r="AC19">
        <v>1.4200000000000001E-2</v>
      </c>
      <c r="AD19">
        <v>2.9999999999999997E-4</v>
      </c>
      <c r="AE19">
        <v>1.1000000000000001E-3</v>
      </c>
      <c r="AF19" t="s">
        <v>143</v>
      </c>
      <c r="AG19">
        <v>13.97</v>
      </c>
      <c r="AH19">
        <v>45.9</v>
      </c>
      <c r="AI19">
        <v>3.97</v>
      </c>
      <c r="AJ19">
        <v>1.91</v>
      </c>
      <c r="AK19">
        <v>34.299999999999997</v>
      </c>
      <c r="AL19">
        <v>7.17</v>
      </c>
      <c r="AM19">
        <v>43.46</v>
      </c>
      <c r="AN19">
        <v>41.2</v>
      </c>
      <c r="AO19" t="s">
        <v>144</v>
      </c>
      <c r="AP19">
        <v>21.51</v>
      </c>
      <c r="AQ19">
        <v>0</v>
      </c>
      <c r="AR19">
        <v>48.48</v>
      </c>
      <c r="AS19">
        <v>96.08</v>
      </c>
      <c r="AT19">
        <v>5.53</v>
      </c>
      <c r="AU19">
        <v>63.37</v>
      </c>
      <c r="AV19">
        <v>77.08</v>
      </c>
      <c r="AW19">
        <v>10.24</v>
      </c>
      <c r="AX19">
        <v>15.32</v>
      </c>
      <c r="AY19">
        <v>9.9499999999999993</v>
      </c>
      <c r="AZ19">
        <v>10.25</v>
      </c>
      <c r="BA19">
        <v>30.8</v>
      </c>
      <c r="BB19" t="s">
        <v>144</v>
      </c>
      <c r="BC19">
        <v>42.51</v>
      </c>
      <c r="BD19" t="s">
        <v>145</v>
      </c>
      <c r="BE19">
        <v>977.84</v>
      </c>
      <c r="BF19">
        <v>104.45</v>
      </c>
      <c r="BG19">
        <v>11241.28</v>
      </c>
      <c r="BH19">
        <v>2847.05</v>
      </c>
      <c r="BI19">
        <v>22.22</v>
      </c>
      <c r="BJ19">
        <v>23019.8</v>
      </c>
      <c r="BK19">
        <v>1030.18</v>
      </c>
      <c r="BL19">
        <v>846.72</v>
      </c>
      <c r="BM19">
        <v>2613882</v>
      </c>
      <c r="BN19">
        <v>10588.83</v>
      </c>
      <c r="BO19">
        <v>0</v>
      </c>
      <c r="BP19">
        <v>364.46</v>
      </c>
      <c r="BQ19">
        <v>15.56</v>
      </c>
      <c r="BR19">
        <v>6899.66</v>
      </c>
      <c r="BS19">
        <v>38900.42</v>
      </c>
      <c r="BT19">
        <v>1018071</v>
      </c>
      <c r="BU19">
        <v>8174379</v>
      </c>
      <c r="BV19">
        <v>2.59</v>
      </c>
      <c r="BW19">
        <v>2611.75</v>
      </c>
      <c r="BX19">
        <v>2804.81</v>
      </c>
      <c r="BY19">
        <v>1017.83</v>
      </c>
      <c r="BZ19">
        <v>3485.28</v>
      </c>
      <c r="CA19">
        <v>42720.41</v>
      </c>
      <c r="CB19">
        <v>245736.8</v>
      </c>
      <c r="CC19">
        <v>1362.34</v>
      </c>
      <c r="CD19">
        <v>1701.24</v>
      </c>
      <c r="CE19">
        <v>1623465</v>
      </c>
      <c r="CF19">
        <v>110721.5</v>
      </c>
      <c r="CG19">
        <v>116.67</v>
      </c>
      <c r="CH19">
        <v>1765314</v>
      </c>
      <c r="CI19">
        <v>1595.31</v>
      </c>
      <c r="CJ19">
        <v>158.15</v>
      </c>
    </row>
    <row r="20" spans="1:88" ht="14.25" customHeight="1" x14ac:dyDescent="0.25">
      <c r="A20" t="s">
        <v>140</v>
      </c>
      <c r="B20" t="s">
        <v>71</v>
      </c>
      <c r="D20">
        <v>44160</v>
      </c>
      <c r="E20">
        <v>0.88611111111111107</v>
      </c>
      <c r="F20">
        <v>1101</v>
      </c>
      <c r="G20" t="s">
        <v>8</v>
      </c>
      <c r="H20" t="s">
        <v>9</v>
      </c>
      <c r="I20">
        <v>1.1000000000000001E-3</v>
      </c>
      <c r="J20">
        <v>0.27479999999999999</v>
      </c>
      <c r="K20">
        <v>0.16039999999999999</v>
      </c>
      <c r="L20">
        <v>0.17560000000000001</v>
      </c>
      <c r="M20">
        <v>6.8000000000000005E-2</v>
      </c>
      <c r="N20">
        <v>0.21829999999999999</v>
      </c>
      <c r="O20">
        <v>1.8540000000000001</v>
      </c>
      <c r="P20">
        <v>1.958</v>
      </c>
      <c r="Q20">
        <v>2.1709999999999998</v>
      </c>
      <c r="R20">
        <v>4.4889999999999999</v>
      </c>
      <c r="S20">
        <v>-5.7469999999999999</v>
      </c>
      <c r="T20">
        <v>0.92059999999999997</v>
      </c>
      <c r="U20">
        <v>2.0750000000000002</v>
      </c>
      <c r="V20">
        <v>0.91790000000000005</v>
      </c>
      <c r="W20">
        <v>-4.0000000000000001E-3</v>
      </c>
      <c r="X20">
        <v>-3.32E-2</v>
      </c>
      <c r="Y20">
        <v>-7.4999999999999997E-3</v>
      </c>
      <c r="Z20">
        <v>0.59899999999999998</v>
      </c>
      <c r="AA20">
        <v>1.49E-2</v>
      </c>
      <c r="AB20">
        <v>-3.7199999999999997E-2</v>
      </c>
      <c r="AC20">
        <v>3.5000000000000001E-3</v>
      </c>
      <c r="AD20">
        <v>-2.8E-3</v>
      </c>
      <c r="AE20">
        <v>1.1999999999999999E-3</v>
      </c>
      <c r="AF20" t="s">
        <v>143</v>
      </c>
      <c r="AG20">
        <v>6.11</v>
      </c>
      <c r="AH20">
        <v>22.81</v>
      </c>
      <c r="AI20">
        <v>6.7</v>
      </c>
      <c r="AJ20">
        <v>12.27</v>
      </c>
      <c r="AK20" t="s">
        <v>144</v>
      </c>
      <c r="AL20">
        <v>5.93</v>
      </c>
      <c r="AM20">
        <v>53.5</v>
      </c>
      <c r="AN20">
        <v>51.05</v>
      </c>
      <c r="AO20" t="s">
        <v>144</v>
      </c>
      <c r="AP20" t="s">
        <v>144</v>
      </c>
      <c r="AQ20">
        <v>0</v>
      </c>
      <c r="AR20">
        <v>18.77</v>
      </c>
      <c r="AS20" t="s">
        <v>144</v>
      </c>
      <c r="AT20">
        <v>26.99</v>
      </c>
      <c r="AU20">
        <v>67.64</v>
      </c>
      <c r="AV20">
        <v>15.27</v>
      </c>
      <c r="AW20">
        <v>20.07</v>
      </c>
      <c r="AX20" t="s">
        <v>144</v>
      </c>
      <c r="AY20">
        <v>7.52</v>
      </c>
      <c r="AZ20">
        <v>13.98</v>
      </c>
      <c r="BA20" t="s">
        <v>144</v>
      </c>
      <c r="BB20" t="s">
        <v>144</v>
      </c>
      <c r="BC20">
        <v>42.55</v>
      </c>
      <c r="BD20" t="s">
        <v>145</v>
      </c>
      <c r="BE20">
        <v>707.82</v>
      </c>
      <c r="BF20">
        <v>61.11</v>
      </c>
      <c r="BG20">
        <v>7155.31</v>
      </c>
      <c r="BH20">
        <v>2110.23</v>
      </c>
      <c r="BI20">
        <v>17.78</v>
      </c>
      <c r="BJ20">
        <v>19402.29</v>
      </c>
      <c r="BK20">
        <v>2224.73</v>
      </c>
      <c r="BL20">
        <v>806.72</v>
      </c>
      <c r="BM20">
        <v>2352909</v>
      </c>
      <c r="BN20">
        <v>17897.599999999999</v>
      </c>
      <c r="BO20">
        <v>0</v>
      </c>
      <c r="BP20">
        <v>321.13</v>
      </c>
      <c r="BQ20">
        <v>14.45</v>
      </c>
      <c r="BR20">
        <v>5913.63</v>
      </c>
      <c r="BS20">
        <v>36955.39</v>
      </c>
      <c r="BT20">
        <v>1023315</v>
      </c>
      <c r="BU20">
        <v>7605693</v>
      </c>
      <c r="BV20">
        <v>2.59</v>
      </c>
      <c r="BW20">
        <v>1677.53</v>
      </c>
      <c r="BX20">
        <v>2581.44</v>
      </c>
      <c r="BY20">
        <v>3777.35</v>
      </c>
      <c r="BZ20">
        <v>3428.97</v>
      </c>
      <c r="CA20">
        <v>43657.49</v>
      </c>
      <c r="CB20">
        <v>231918.5</v>
      </c>
      <c r="CC20">
        <v>1061.19</v>
      </c>
      <c r="CD20">
        <v>264.82</v>
      </c>
      <c r="CE20">
        <v>1556771</v>
      </c>
      <c r="CF20">
        <v>106388.2</v>
      </c>
      <c r="CG20">
        <v>61.11</v>
      </c>
      <c r="CH20">
        <v>1695066</v>
      </c>
      <c r="CI20">
        <v>1444.17</v>
      </c>
      <c r="CJ20">
        <v>154.82</v>
      </c>
    </row>
    <row r="21" spans="1:88" ht="14.25" customHeight="1" x14ac:dyDescent="0.25">
      <c r="A21" t="s">
        <v>142</v>
      </c>
      <c r="B21" t="s">
        <v>71</v>
      </c>
      <c r="D21">
        <v>44160</v>
      </c>
      <c r="E21">
        <v>0.89374999999999993</v>
      </c>
      <c r="F21">
        <v>1101</v>
      </c>
      <c r="G21" t="s">
        <v>8</v>
      </c>
      <c r="H21" t="s">
        <v>9</v>
      </c>
      <c r="I21">
        <v>6.7900000000000002E-2</v>
      </c>
      <c r="J21">
        <v>0.16139999999999999</v>
      </c>
      <c r="K21">
        <v>1.5980000000000001</v>
      </c>
      <c r="L21">
        <v>1.036</v>
      </c>
      <c r="M21">
        <v>6.3899999999999998E-2</v>
      </c>
      <c r="N21">
        <v>0.4325</v>
      </c>
      <c r="O21">
        <v>8.4099999999999994E-2</v>
      </c>
      <c r="P21">
        <v>3.0169999999999999</v>
      </c>
      <c r="Q21">
        <v>2.363</v>
      </c>
      <c r="R21">
        <v>1.0049999999999999</v>
      </c>
      <c r="S21">
        <v>-5.7469999999999999</v>
      </c>
      <c r="T21">
        <v>2.1960000000000002</v>
      </c>
      <c r="U21">
        <v>2.5249999999999999</v>
      </c>
      <c r="V21">
        <v>2.9660000000000002</v>
      </c>
      <c r="W21">
        <v>-2.8E-3</v>
      </c>
      <c r="X21">
        <v>4.0000000000000002E-4</v>
      </c>
      <c r="Y21">
        <v>2E-3</v>
      </c>
      <c r="Z21">
        <v>5.6300000000000003E-2</v>
      </c>
      <c r="AA21">
        <v>9.1899999999999996E-2</v>
      </c>
      <c r="AB21">
        <v>0.20860000000000001</v>
      </c>
      <c r="AC21">
        <v>2.0199999999999999E-2</v>
      </c>
      <c r="AD21">
        <v>2.5899999999999999E-2</v>
      </c>
      <c r="AE21">
        <v>1.77E-2</v>
      </c>
      <c r="AF21" t="s">
        <v>143</v>
      </c>
      <c r="AG21" t="s">
        <v>144</v>
      </c>
      <c r="AH21" t="s">
        <v>144</v>
      </c>
      <c r="AI21" t="s">
        <v>144</v>
      </c>
      <c r="AJ21" t="s">
        <v>144</v>
      </c>
      <c r="AK21" t="s">
        <v>144</v>
      </c>
      <c r="AL21">
        <v>85.27</v>
      </c>
      <c r="AM21" t="s">
        <v>144</v>
      </c>
      <c r="AN21">
        <v>25.39</v>
      </c>
      <c r="AO21" t="s">
        <v>144</v>
      </c>
      <c r="AP21">
        <v>22.79</v>
      </c>
      <c r="AQ21">
        <v>0</v>
      </c>
      <c r="AR21" t="s">
        <v>144</v>
      </c>
      <c r="AS21">
        <v>66.099999999999994</v>
      </c>
      <c r="AT21" t="s">
        <v>144</v>
      </c>
      <c r="AU21">
        <v>64.790000000000006</v>
      </c>
      <c r="AV21" t="s">
        <v>144</v>
      </c>
      <c r="AW21" t="s">
        <v>144</v>
      </c>
      <c r="AX21">
        <v>18.260000000000002</v>
      </c>
      <c r="AY21" t="s">
        <v>144</v>
      </c>
      <c r="AZ21">
        <v>10.83</v>
      </c>
      <c r="BA21" t="s">
        <v>144</v>
      </c>
      <c r="BB21">
        <v>99.61</v>
      </c>
      <c r="BC21" t="s">
        <v>144</v>
      </c>
      <c r="BD21" t="s">
        <v>145</v>
      </c>
      <c r="BE21">
        <v>3432.6</v>
      </c>
      <c r="BF21">
        <v>50</v>
      </c>
      <c r="BG21">
        <v>40254.04</v>
      </c>
      <c r="BH21">
        <v>5085.26</v>
      </c>
      <c r="BI21">
        <v>17.78</v>
      </c>
      <c r="BJ21">
        <v>26016</v>
      </c>
      <c r="BK21">
        <v>1440.98</v>
      </c>
      <c r="BL21">
        <v>846.72</v>
      </c>
      <c r="BM21">
        <v>2387341</v>
      </c>
      <c r="BN21">
        <v>9266.7099999999991</v>
      </c>
      <c r="BO21">
        <v>0</v>
      </c>
      <c r="BP21">
        <v>401.15</v>
      </c>
      <c r="BQ21">
        <v>15.56</v>
      </c>
      <c r="BR21">
        <v>7859.85</v>
      </c>
      <c r="BS21">
        <v>37136.58</v>
      </c>
      <c r="BT21">
        <v>1018951</v>
      </c>
      <c r="BU21">
        <v>7691557</v>
      </c>
      <c r="BV21">
        <v>3.33</v>
      </c>
      <c r="BW21">
        <v>2725.42</v>
      </c>
      <c r="BX21">
        <v>2946.46</v>
      </c>
      <c r="BY21">
        <v>971.9</v>
      </c>
      <c r="BZ21">
        <v>3509.36</v>
      </c>
      <c r="CA21">
        <v>43140.5</v>
      </c>
      <c r="CB21">
        <v>233151</v>
      </c>
      <c r="CC21">
        <v>3781.94</v>
      </c>
      <c r="CD21">
        <v>1519.37</v>
      </c>
      <c r="CE21">
        <v>1573523</v>
      </c>
      <c r="CF21">
        <v>106745.60000000001</v>
      </c>
      <c r="CG21">
        <v>141.13</v>
      </c>
      <c r="CH21">
        <v>1712011</v>
      </c>
      <c r="CI21">
        <v>2281.7399999999998</v>
      </c>
      <c r="CJ21">
        <v>581.49</v>
      </c>
    </row>
    <row r="22" spans="1:88" ht="14.25" customHeight="1" x14ac:dyDescent="0.25">
      <c r="A22" t="s">
        <v>22</v>
      </c>
      <c r="B22" t="s">
        <v>23</v>
      </c>
      <c r="D22">
        <v>44160</v>
      </c>
      <c r="E22">
        <v>0.65277777777777779</v>
      </c>
      <c r="F22">
        <v>1101</v>
      </c>
      <c r="G22" t="s">
        <v>8</v>
      </c>
      <c r="H22" t="s">
        <v>9</v>
      </c>
      <c r="I22">
        <v>0.3528</v>
      </c>
      <c r="J22">
        <v>0.70940000000000003</v>
      </c>
      <c r="K22">
        <v>3.464</v>
      </c>
      <c r="L22">
        <v>3.2869999999999999</v>
      </c>
      <c r="M22">
        <v>0.1993</v>
      </c>
      <c r="N22">
        <v>0.53010000000000002</v>
      </c>
      <c r="O22">
        <v>-0.252</v>
      </c>
      <c r="P22">
        <v>1.218</v>
      </c>
      <c r="Q22">
        <v>9.8539999999999992</v>
      </c>
      <c r="R22">
        <v>1.4830000000000001</v>
      </c>
      <c r="S22">
        <v>-5.7469999999999999</v>
      </c>
      <c r="T22">
        <v>8.343</v>
      </c>
      <c r="U22">
        <v>1.347</v>
      </c>
      <c r="V22">
        <v>7.8150000000000004</v>
      </c>
      <c r="W22">
        <v>3.1899999999999998E-2</v>
      </c>
      <c r="X22">
        <v>4.7399999999999998E-2</v>
      </c>
      <c r="Y22">
        <v>4.7199999999999999E-2</v>
      </c>
      <c r="Z22">
        <v>9.9599999999999994E-2</v>
      </c>
      <c r="AA22">
        <v>0.24560000000000001</v>
      </c>
      <c r="AB22">
        <v>3.0270000000000001</v>
      </c>
      <c r="AC22">
        <v>4.8500000000000001E-2</v>
      </c>
      <c r="AD22">
        <v>0.11169999999999999</v>
      </c>
      <c r="AE22">
        <v>5.5800000000000002E-2</v>
      </c>
      <c r="AF22" t="s">
        <v>143</v>
      </c>
      <c r="AG22">
        <v>67.180000000000007</v>
      </c>
      <c r="AH22">
        <v>11.37</v>
      </c>
      <c r="AI22" t="s">
        <v>144</v>
      </c>
      <c r="AJ22">
        <v>98.17</v>
      </c>
      <c r="AK22" t="s">
        <v>144</v>
      </c>
      <c r="AL22">
        <v>86.87</v>
      </c>
      <c r="AM22" t="s">
        <v>144</v>
      </c>
      <c r="AN22">
        <v>76.13</v>
      </c>
      <c r="AO22" t="s">
        <v>144</v>
      </c>
      <c r="AP22">
        <v>14.48</v>
      </c>
      <c r="AQ22">
        <v>0</v>
      </c>
      <c r="AR22">
        <v>81.099999999999994</v>
      </c>
      <c r="AS22" t="s">
        <v>144</v>
      </c>
      <c r="AT22">
        <v>87.36</v>
      </c>
      <c r="AU22">
        <v>19.100000000000001</v>
      </c>
      <c r="AV22" t="s">
        <v>144</v>
      </c>
      <c r="AW22" t="s">
        <v>144</v>
      </c>
      <c r="AX22">
        <v>4.87</v>
      </c>
      <c r="AY22" t="s">
        <v>144</v>
      </c>
      <c r="AZ22">
        <v>16.93</v>
      </c>
      <c r="BA22">
        <v>88.12</v>
      </c>
      <c r="BB22">
        <v>39.35</v>
      </c>
      <c r="BC22">
        <v>93.3</v>
      </c>
      <c r="BD22" t="s">
        <v>145</v>
      </c>
      <c r="BE22">
        <v>18323.28</v>
      </c>
      <c r="BF22">
        <v>117.78</v>
      </c>
      <c r="BG22">
        <v>103249.9</v>
      </c>
      <c r="BH22">
        <v>15808.4</v>
      </c>
      <c r="BI22">
        <v>23.33</v>
      </c>
      <c r="BJ22">
        <v>34846.46</v>
      </c>
      <c r="BK22">
        <v>1435.75</v>
      </c>
      <c r="BL22">
        <v>881.17</v>
      </c>
      <c r="BM22">
        <v>3033779</v>
      </c>
      <c r="BN22">
        <v>11566.25</v>
      </c>
      <c r="BO22">
        <v>0</v>
      </c>
      <c r="BP22">
        <v>929.14</v>
      </c>
      <c r="BQ22">
        <v>14.45</v>
      </c>
      <c r="BR22">
        <v>14883.01</v>
      </c>
      <c r="BS22">
        <v>41671.769999999997</v>
      </c>
      <c r="BT22">
        <v>1139233</v>
      </c>
      <c r="BU22">
        <v>9076796</v>
      </c>
      <c r="BV22">
        <v>27.78</v>
      </c>
      <c r="BW22">
        <v>4976.3</v>
      </c>
      <c r="BX22">
        <v>5482.83</v>
      </c>
      <c r="BY22">
        <v>1314.89</v>
      </c>
      <c r="BZ22">
        <v>3682.73</v>
      </c>
      <c r="CA22">
        <v>47420.67</v>
      </c>
      <c r="CB22">
        <v>273652.5</v>
      </c>
      <c r="CC22">
        <v>11326.26</v>
      </c>
      <c r="CD22">
        <v>17905.95</v>
      </c>
      <c r="CE22">
        <v>1798986</v>
      </c>
      <c r="CF22">
        <v>122359</v>
      </c>
      <c r="CG22">
        <v>330.06</v>
      </c>
      <c r="CH22">
        <v>1938694</v>
      </c>
      <c r="CI22">
        <v>5442.08</v>
      </c>
      <c r="CJ22">
        <v>1859.25</v>
      </c>
    </row>
    <row r="23" spans="1:88" ht="14.25" customHeight="1" x14ac:dyDescent="0.25">
      <c r="A23" t="s">
        <v>24</v>
      </c>
      <c r="B23" t="s">
        <v>25</v>
      </c>
      <c r="D23">
        <v>44160</v>
      </c>
      <c r="E23">
        <v>0.65694444444444444</v>
      </c>
      <c r="F23">
        <v>1101</v>
      </c>
      <c r="G23" t="s">
        <v>8</v>
      </c>
      <c r="H23" t="s">
        <v>9</v>
      </c>
      <c r="I23">
        <v>6.0299999999999999E-2</v>
      </c>
      <c r="J23">
        <v>0.19769999999999999</v>
      </c>
      <c r="K23">
        <v>0.16489999999999999</v>
      </c>
      <c r="L23">
        <v>0.2117</v>
      </c>
      <c r="M23">
        <v>5.3400000000000003E-2</v>
      </c>
      <c r="N23">
        <v>0.1295</v>
      </c>
      <c r="O23">
        <v>-0.23319999999999999</v>
      </c>
      <c r="P23">
        <v>2.323</v>
      </c>
      <c r="Q23">
        <v>2.2869999999999999</v>
      </c>
      <c r="R23">
        <v>0.35759999999999997</v>
      </c>
      <c r="S23">
        <v>4.6479999999999997</v>
      </c>
      <c r="T23">
        <v>1.2709999999999999</v>
      </c>
      <c r="U23">
        <v>-2.996</v>
      </c>
      <c r="V23">
        <v>1.0049999999999999</v>
      </c>
      <c r="W23">
        <v>-2.9999999999999997E-4</v>
      </c>
      <c r="X23">
        <v>-2.4400000000000002E-2</v>
      </c>
      <c r="Y23">
        <v>-5.1000000000000004E-3</v>
      </c>
      <c r="Z23">
        <v>2.8400000000000002E-2</v>
      </c>
      <c r="AA23">
        <v>1.29E-2</v>
      </c>
      <c r="AB23">
        <v>0.97050000000000003</v>
      </c>
      <c r="AC23">
        <v>9.1000000000000004E-3</v>
      </c>
      <c r="AD23">
        <v>2.07E-2</v>
      </c>
      <c r="AE23">
        <v>2.3999999999999998E-3</v>
      </c>
      <c r="AF23" t="s">
        <v>143</v>
      </c>
      <c r="AG23">
        <v>1.27</v>
      </c>
      <c r="AH23" t="s">
        <v>144</v>
      </c>
      <c r="AI23">
        <v>27.06</v>
      </c>
      <c r="AJ23">
        <v>35.31</v>
      </c>
      <c r="AK23" t="s">
        <v>144</v>
      </c>
      <c r="AL23">
        <v>35.22</v>
      </c>
      <c r="AM23" t="s">
        <v>144</v>
      </c>
      <c r="AN23">
        <v>56.35</v>
      </c>
      <c r="AO23" t="s">
        <v>144</v>
      </c>
      <c r="AP23">
        <v>78.13</v>
      </c>
      <c r="AQ23" t="s">
        <v>144</v>
      </c>
      <c r="AR23">
        <v>72.2</v>
      </c>
      <c r="AS23">
        <v>43.02</v>
      </c>
      <c r="AT23">
        <v>27.02</v>
      </c>
      <c r="AU23" t="s">
        <v>144</v>
      </c>
      <c r="AV23">
        <v>19.079999999999998</v>
      </c>
      <c r="AW23">
        <v>22.34</v>
      </c>
      <c r="AX23">
        <v>24.13</v>
      </c>
      <c r="AY23">
        <v>20.62</v>
      </c>
      <c r="AZ23">
        <v>3.3</v>
      </c>
      <c r="BA23">
        <v>42.26</v>
      </c>
      <c r="BB23">
        <v>5.51</v>
      </c>
      <c r="BC23">
        <v>14.5</v>
      </c>
      <c r="BD23" t="s">
        <v>145</v>
      </c>
      <c r="BE23">
        <v>3966.24</v>
      </c>
      <c r="BF23">
        <v>61.11</v>
      </c>
      <c r="BG23">
        <v>9276.6299999999992</v>
      </c>
      <c r="BH23">
        <v>2854.84</v>
      </c>
      <c r="BI23">
        <v>20</v>
      </c>
      <c r="BJ23">
        <v>21429.59</v>
      </c>
      <c r="BK23">
        <v>1453.93</v>
      </c>
      <c r="BL23">
        <v>936.73</v>
      </c>
      <c r="BM23">
        <v>3010591</v>
      </c>
      <c r="BN23">
        <v>8818.64</v>
      </c>
      <c r="BO23">
        <v>2.2200000000000002</v>
      </c>
      <c r="BP23">
        <v>436.69</v>
      </c>
      <c r="BQ23">
        <v>3.33</v>
      </c>
      <c r="BR23">
        <v>7658.93</v>
      </c>
      <c r="BS23">
        <v>42275.72</v>
      </c>
      <c r="BT23">
        <v>1151476</v>
      </c>
      <c r="BU23">
        <v>9718144</v>
      </c>
      <c r="BV23">
        <v>5.56</v>
      </c>
      <c r="BW23">
        <v>2483.21</v>
      </c>
      <c r="BX23">
        <v>3404.97</v>
      </c>
      <c r="BY23">
        <v>941.89</v>
      </c>
      <c r="BZ23">
        <v>3686.81</v>
      </c>
      <c r="CA23">
        <v>47624.45</v>
      </c>
      <c r="CB23">
        <v>290136.40000000002</v>
      </c>
      <c r="CC23">
        <v>1238.99</v>
      </c>
      <c r="CD23">
        <v>6587.91</v>
      </c>
      <c r="CE23">
        <v>1920280</v>
      </c>
      <c r="CF23">
        <v>129798</v>
      </c>
      <c r="CG23">
        <v>108.89</v>
      </c>
      <c r="CH23">
        <v>2049577</v>
      </c>
      <c r="CI23">
        <v>2556.9499999999998</v>
      </c>
      <c r="CJ23">
        <v>224.82</v>
      </c>
    </row>
    <row r="24" spans="1:88" ht="14.25" customHeight="1" x14ac:dyDescent="0.25">
      <c r="A24" t="s">
        <v>26</v>
      </c>
      <c r="B24" t="s">
        <v>27</v>
      </c>
      <c r="D24">
        <v>44160</v>
      </c>
      <c r="E24">
        <v>0.66041666666666665</v>
      </c>
      <c r="F24">
        <v>1101</v>
      </c>
      <c r="G24" t="s">
        <v>8</v>
      </c>
      <c r="H24" t="s">
        <v>9</v>
      </c>
      <c r="I24">
        <v>3.9199999999999999E-2</v>
      </c>
      <c r="J24">
        <v>0.31659999999999999</v>
      </c>
      <c r="K24">
        <v>7.4300000000000005E-2</v>
      </c>
      <c r="L24">
        <v>9.5600000000000004E-2</v>
      </c>
      <c r="M24">
        <v>1.337</v>
      </c>
      <c r="N24">
        <v>2.76E-2</v>
      </c>
      <c r="O24">
        <v>-0.64500000000000002</v>
      </c>
      <c r="P24">
        <v>4.7610000000000001</v>
      </c>
      <c r="Q24">
        <v>3.7069999999999999</v>
      </c>
      <c r="R24">
        <v>0.18640000000000001</v>
      </c>
      <c r="S24">
        <v>-0.53520000000000001</v>
      </c>
      <c r="T24">
        <v>0.3241</v>
      </c>
      <c r="U24">
        <v>3.423</v>
      </c>
      <c r="V24">
        <v>0.12520000000000001</v>
      </c>
      <c r="W24">
        <v>3.8999999999999998E-3</v>
      </c>
      <c r="X24">
        <v>-2.1100000000000001E-2</v>
      </c>
      <c r="Y24">
        <v>-4.4999999999999997E-3</v>
      </c>
      <c r="Z24">
        <v>1.7600000000000001E-2</v>
      </c>
      <c r="AA24">
        <v>5.1000000000000004E-3</v>
      </c>
      <c r="AB24">
        <v>0.55059999999999998</v>
      </c>
      <c r="AC24">
        <v>8.0000000000000004E-4</v>
      </c>
      <c r="AD24">
        <v>1.09E-2</v>
      </c>
      <c r="AE24">
        <v>6.9999999999999999E-4</v>
      </c>
      <c r="AF24" t="s">
        <v>143</v>
      </c>
      <c r="AG24">
        <v>3.02</v>
      </c>
      <c r="AH24" t="s">
        <v>144</v>
      </c>
      <c r="AI24">
        <v>10.119999999999999</v>
      </c>
      <c r="AJ24">
        <v>23.97</v>
      </c>
      <c r="AK24" t="s">
        <v>144</v>
      </c>
      <c r="AL24">
        <v>42.82</v>
      </c>
      <c r="AM24">
        <v>71.47</v>
      </c>
      <c r="AN24">
        <v>45.16</v>
      </c>
      <c r="AO24" t="s">
        <v>144</v>
      </c>
      <c r="AP24" t="s">
        <v>144</v>
      </c>
      <c r="AQ24" t="s">
        <v>144</v>
      </c>
      <c r="AR24" t="s">
        <v>144</v>
      </c>
      <c r="AS24" t="s">
        <v>144</v>
      </c>
      <c r="AT24" t="s">
        <v>144</v>
      </c>
      <c r="AU24" t="s">
        <v>144</v>
      </c>
      <c r="AV24">
        <v>32.86</v>
      </c>
      <c r="AW24">
        <v>57.24</v>
      </c>
      <c r="AX24">
        <v>19.25</v>
      </c>
      <c r="AY24">
        <v>30.79</v>
      </c>
      <c r="AZ24">
        <v>0.88</v>
      </c>
      <c r="BA24" t="s">
        <v>144</v>
      </c>
      <c r="BB24">
        <v>15.67</v>
      </c>
      <c r="BC24">
        <v>94.8</v>
      </c>
      <c r="BD24" t="s">
        <v>145</v>
      </c>
      <c r="BE24">
        <v>2855.93</v>
      </c>
      <c r="BF24">
        <v>74.45</v>
      </c>
      <c r="BG24">
        <v>6585.03</v>
      </c>
      <c r="BH24">
        <v>2331.38</v>
      </c>
      <c r="BI24">
        <v>52.22</v>
      </c>
      <c r="BJ24">
        <v>17434.2</v>
      </c>
      <c r="BK24">
        <v>1237.9100000000001</v>
      </c>
      <c r="BL24">
        <v>1027.8499999999999</v>
      </c>
      <c r="BM24">
        <v>3045545</v>
      </c>
      <c r="BN24">
        <v>8290.5300000000007</v>
      </c>
      <c r="BO24">
        <v>1.1100000000000001</v>
      </c>
      <c r="BP24">
        <v>362.24</v>
      </c>
      <c r="BQ24">
        <v>20</v>
      </c>
      <c r="BR24">
        <v>6585.05</v>
      </c>
      <c r="BS24">
        <v>42102.58</v>
      </c>
      <c r="BT24">
        <v>1135953</v>
      </c>
      <c r="BU24">
        <v>9649439</v>
      </c>
      <c r="BV24">
        <v>8.52</v>
      </c>
      <c r="BW24">
        <v>2591.38</v>
      </c>
      <c r="BX24">
        <v>3410.52</v>
      </c>
      <c r="BY24">
        <v>873</v>
      </c>
      <c r="BZ24">
        <v>3723.12</v>
      </c>
      <c r="CA24">
        <v>47380.52</v>
      </c>
      <c r="CB24">
        <v>288739.5</v>
      </c>
      <c r="CC24">
        <v>891.17</v>
      </c>
      <c r="CD24">
        <v>3926.15</v>
      </c>
      <c r="CE24">
        <v>1894313</v>
      </c>
      <c r="CF24">
        <v>128460.1</v>
      </c>
      <c r="CG24">
        <v>58.89</v>
      </c>
      <c r="CH24">
        <v>2010946</v>
      </c>
      <c r="CI24">
        <v>2177.25</v>
      </c>
      <c r="CJ24">
        <v>166.67</v>
      </c>
    </row>
    <row r="25" spans="1:88" ht="14.25" customHeight="1" x14ac:dyDescent="0.25">
      <c r="A25" t="s">
        <v>28</v>
      </c>
      <c r="B25" t="s">
        <v>29</v>
      </c>
      <c r="D25">
        <v>44160</v>
      </c>
      <c r="E25">
        <v>0.6645833333333333</v>
      </c>
      <c r="F25">
        <v>1101</v>
      </c>
      <c r="G25" t="s">
        <v>8</v>
      </c>
      <c r="H25" t="s">
        <v>9</v>
      </c>
      <c r="I25">
        <v>3.0499999999999999E-2</v>
      </c>
      <c r="J25">
        <v>5.8099999999999999E-2</v>
      </c>
      <c r="K25">
        <v>0.14030000000000001</v>
      </c>
      <c r="L25">
        <v>0.13789999999999999</v>
      </c>
      <c r="M25">
        <v>0.24540000000000001</v>
      </c>
      <c r="N25">
        <v>0.13289999999999999</v>
      </c>
      <c r="O25">
        <v>-0.5403</v>
      </c>
      <c r="P25">
        <v>3.927</v>
      </c>
      <c r="Q25">
        <v>2.5369999999999999</v>
      </c>
      <c r="R25">
        <v>0.51160000000000005</v>
      </c>
      <c r="S25">
        <v>-5.7469999999999999</v>
      </c>
      <c r="T25">
        <v>0.88180000000000003</v>
      </c>
      <c r="U25">
        <v>-1.6879999999999999</v>
      </c>
      <c r="V25">
        <v>0.47170000000000001</v>
      </c>
      <c r="W25">
        <v>-8.0000000000000004E-4</v>
      </c>
      <c r="X25">
        <v>-1.8499999999999999E-2</v>
      </c>
      <c r="Y25">
        <v>-2.7000000000000001E-3</v>
      </c>
      <c r="Z25">
        <v>3.1699999999999999E-2</v>
      </c>
      <c r="AA25">
        <v>1.2500000000000001E-2</v>
      </c>
      <c r="AB25">
        <v>0.3861</v>
      </c>
      <c r="AC25">
        <v>4.3E-3</v>
      </c>
      <c r="AD25">
        <v>8.2000000000000007E-3</v>
      </c>
      <c r="AE25">
        <v>1.8E-3</v>
      </c>
      <c r="AF25" t="s">
        <v>143</v>
      </c>
      <c r="AG25">
        <v>6.31</v>
      </c>
      <c r="AH25">
        <v>60.05</v>
      </c>
      <c r="AI25">
        <v>3.57</v>
      </c>
      <c r="AJ25">
        <v>13.75</v>
      </c>
      <c r="AK25" t="s">
        <v>144</v>
      </c>
      <c r="AL25">
        <v>2.2200000000000002</v>
      </c>
      <c r="AM25">
        <v>16.93</v>
      </c>
      <c r="AN25">
        <v>14.6</v>
      </c>
      <c r="AO25" t="s">
        <v>144</v>
      </c>
      <c r="AP25">
        <v>43.04</v>
      </c>
      <c r="AQ25">
        <v>0</v>
      </c>
      <c r="AR25">
        <v>43.33</v>
      </c>
      <c r="AS25">
        <v>76.48</v>
      </c>
      <c r="AT25">
        <v>5.47</v>
      </c>
      <c r="AU25" t="s">
        <v>144</v>
      </c>
      <c r="AV25">
        <v>26.01</v>
      </c>
      <c r="AW25">
        <v>54.65</v>
      </c>
      <c r="AX25">
        <v>30.57</v>
      </c>
      <c r="AY25">
        <v>12.35</v>
      </c>
      <c r="AZ25">
        <v>3.62</v>
      </c>
      <c r="BA25">
        <v>5.9</v>
      </c>
      <c r="BB25">
        <v>28.3</v>
      </c>
      <c r="BC25">
        <v>28.04</v>
      </c>
      <c r="BD25" t="s">
        <v>145</v>
      </c>
      <c r="BE25">
        <v>2383.6</v>
      </c>
      <c r="BF25">
        <v>44.45</v>
      </c>
      <c r="BG25">
        <v>8402.67</v>
      </c>
      <c r="BH25">
        <v>2486.96</v>
      </c>
      <c r="BI25">
        <v>24.45</v>
      </c>
      <c r="BJ25">
        <v>21170.28</v>
      </c>
      <c r="BK25">
        <v>1240.1400000000001</v>
      </c>
      <c r="BL25">
        <v>985.62</v>
      </c>
      <c r="BM25">
        <v>2967960</v>
      </c>
      <c r="BN25">
        <v>8893.08</v>
      </c>
      <c r="BO25">
        <v>0</v>
      </c>
      <c r="BP25">
        <v>400.02</v>
      </c>
      <c r="BQ25">
        <v>6.67</v>
      </c>
      <c r="BR25">
        <v>6910.76</v>
      </c>
      <c r="BS25">
        <v>41687.660000000003</v>
      </c>
      <c r="BT25">
        <v>1112831</v>
      </c>
      <c r="BU25">
        <v>9544173</v>
      </c>
      <c r="BV25">
        <v>5.19</v>
      </c>
      <c r="BW25">
        <v>2664.35</v>
      </c>
      <c r="BX25">
        <v>3452.76</v>
      </c>
      <c r="BY25">
        <v>930.78</v>
      </c>
      <c r="BZ25">
        <v>3581.6</v>
      </c>
      <c r="CA25">
        <v>46229.25</v>
      </c>
      <c r="CB25">
        <v>285162.8</v>
      </c>
      <c r="CC25">
        <v>1200.0899999999999</v>
      </c>
      <c r="CD25">
        <v>2869.21</v>
      </c>
      <c r="CE25">
        <v>1862776</v>
      </c>
      <c r="CF25">
        <v>126966.5</v>
      </c>
      <c r="CG25">
        <v>77.78</v>
      </c>
      <c r="CH25">
        <v>1990211</v>
      </c>
      <c r="CI25">
        <v>2063.89</v>
      </c>
      <c r="CJ25">
        <v>199.63</v>
      </c>
    </row>
    <row r="26" spans="1:88" ht="14.25" customHeight="1" x14ac:dyDescent="0.25">
      <c r="A26" t="s">
        <v>30</v>
      </c>
      <c r="B26" t="s">
        <v>31</v>
      </c>
      <c r="D26">
        <v>44160</v>
      </c>
      <c r="E26">
        <v>0.66805555555555562</v>
      </c>
      <c r="F26">
        <v>1101</v>
      </c>
      <c r="G26" t="s">
        <v>8</v>
      </c>
      <c r="H26" t="s">
        <v>9</v>
      </c>
      <c r="I26">
        <v>2.23E-2</v>
      </c>
      <c r="J26">
        <v>0.1124</v>
      </c>
      <c r="K26">
        <v>9.8599999999999993E-2</v>
      </c>
      <c r="L26">
        <v>0.14130000000000001</v>
      </c>
      <c r="M26">
        <v>0.11700000000000001</v>
      </c>
      <c r="N26">
        <v>6.6299999999999998E-2</v>
      </c>
      <c r="O26">
        <v>-0.70589999999999997</v>
      </c>
      <c r="P26">
        <v>1.99</v>
      </c>
      <c r="Q26">
        <v>5.5709999999999997</v>
      </c>
      <c r="R26">
        <v>0.34770000000000001</v>
      </c>
      <c r="S26">
        <v>-5.7469999999999999</v>
      </c>
      <c r="T26">
        <v>0.74609999999999999</v>
      </c>
      <c r="U26">
        <v>-2.9689999999999999</v>
      </c>
      <c r="V26">
        <v>0.33389999999999997</v>
      </c>
      <c r="W26">
        <v>-2.3E-3</v>
      </c>
      <c r="X26">
        <v>-1.8100000000000002E-2</v>
      </c>
      <c r="Y26">
        <v>-6.9999999999999999E-4</v>
      </c>
      <c r="Z26">
        <v>2.2200000000000001E-2</v>
      </c>
      <c r="AA26">
        <v>9.1000000000000004E-3</v>
      </c>
      <c r="AB26">
        <v>0.29599999999999999</v>
      </c>
      <c r="AC26">
        <v>5.0000000000000001E-4</v>
      </c>
      <c r="AD26">
        <v>6.1000000000000004E-3</v>
      </c>
      <c r="AE26">
        <v>1.6000000000000001E-3</v>
      </c>
      <c r="AF26" t="s">
        <v>143</v>
      </c>
      <c r="AG26">
        <v>5.9</v>
      </c>
      <c r="AH26">
        <v>74.650000000000006</v>
      </c>
      <c r="AI26">
        <v>1.02</v>
      </c>
      <c r="AJ26">
        <v>8.0299999999999994</v>
      </c>
      <c r="AK26" t="s">
        <v>144</v>
      </c>
      <c r="AL26">
        <v>5.96</v>
      </c>
      <c r="AM26">
        <v>61.82</v>
      </c>
      <c r="AN26" t="s">
        <v>144</v>
      </c>
      <c r="AO26" t="s">
        <v>144</v>
      </c>
      <c r="AP26">
        <v>73.31</v>
      </c>
      <c r="AQ26">
        <v>0</v>
      </c>
      <c r="AR26">
        <v>71.849999999999994</v>
      </c>
      <c r="AS26">
        <v>0.45</v>
      </c>
      <c r="AT26">
        <v>39.799999999999997</v>
      </c>
      <c r="AU26">
        <v>42.69</v>
      </c>
      <c r="AV26">
        <v>10.02</v>
      </c>
      <c r="AW26" t="s">
        <v>144</v>
      </c>
      <c r="AX26">
        <v>61.11</v>
      </c>
      <c r="AY26">
        <v>35.76</v>
      </c>
      <c r="AZ26">
        <v>2.83</v>
      </c>
      <c r="BA26" t="s">
        <v>144</v>
      </c>
      <c r="BB26">
        <v>27.91</v>
      </c>
      <c r="BC26">
        <v>41.48</v>
      </c>
      <c r="BD26" t="s">
        <v>145</v>
      </c>
      <c r="BE26">
        <v>1919.09</v>
      </c>
      <c r="BF26">
        <v>50</v>
      </c>
      <c r="BG26">
        <v>7033.02</v>
      </c>
      <c r="BH26">
        <v>2439.19</v>
      </c>
      <c r="BI26">
        <v>21.11</v>
      </c>
      <c r="BJ26">
        <v>18229.55</v>
      </c>
      <c r="BK26">
        <v>1190.17</v>
      </c>
      <c r="BL26">
        <v>901.17</v>
      </c>
      <c r="BM26">
        <v>3014625</v>
      </c>
      <c r="BN26">
        <v>8571.7800000000007</v>
      </c>
      <c r="BO26">
        <v>0</v>
      </c>
      <c r="BP26">
        <v>381.13</v>
      </c>
      <c r="BQ26">
        <v>3.33</v>
      </c>
      <c r="BR26">
        <v>6583.95</v>
      </c>
      <c r="BS26">
        <v>41266.15</v>
      </c>
      <c r="BT26">
        <v>1123282</v>
      </c>
      <c r="BU26">
        <v>9309399</v>
      </c>
      <c r="BV26">
        <v>4.07</v>
      </c>
      <c r="BW26">
        <v>2613.23</v>
      </c>
      <c r="BX26">
        <v>3450.54</v>
      </c>
      <c r="BY26">
        <v>891.15</v>
      </c>
      <c r="BZ26">
        <v>3659.4</v>
      </c>
      <c r="CA26">
        <v>46625.66</v>
      </c>
      <c r="CB26">
        <v>276674.90000000002</v>
      </c>
      <c r="CC26">
        <v>1022.3</v>
      </c>
      <c r="CD26">
        <v>2256.87</v>
      </c>
      <c r="CE26">
        <v>1808253</v>
      </c>
      <c r="CF26">
        <v>123255.6</v>
      </c>
      <c r="CG26">
        <v>54.45</v>
      </c>
      <c r="CH26">
        <v>1941431</v>
      </c>
      <c r="CI26">
        <v>1944.25</v>
      </c>
      <c r="CJ26">
        <v>187.78</v>
      </c>
    </row>
    <row r="27" spans="1:88" ht="14.25" customHeight="1" x14ac:dyDescent="0.25">
      <c r="A27" t="s">
        <v>44</v>
      </c>
      <c r="B27" t="s">
        <v>45</v>
      </c>
      <c r="D27">
        <v>44160</v>
      </c>
      <c r="E27">
        <v>0.69444444444444453</v>
      </c>
      <c r="F27">
        <v>1101</v>
      </c>
      <c r="G27" t="s">
        <v>8</v>
      </c>
      <c r="H27" t="s">
        <v>9</v>
      </c>
      <c r="I27">
        <v>2.3400000000000001E-2</v>
      </c>
      <c r="J27">
        <v>0.63200000000000001</v>
      </c>
      <c r="K27">
        <v>0.16650000000000001</v>
      </c>
      <c r="L27">
        <v>0.186</v>
      </c>
      <c r="M27">
        <v>0.72430000000000005</v>
      </c>
      <c r="N27">
        <v>0.1651</v>
      </c>
      <c r="O27">
        <v>-0.54779999999999995</v>
      </c>
      <c r="P27">
        <v>3.1349999999999998</v>
      </c>
      <c r="Q27">
        <v>13.15</v>
      </c>
      <c r="R27">
        <v>0.66049999999999998</v>
      </c>
      <c r="S27">
        <v>4.681</v>
      </c>
      <c r="T27">
        <v>0.92400000000000004</v>
      </c>
      <c r="U27">
        <v>3.4550000000000001</v>
      </c>
      <c r="V27">
        <v>1.218</v>
      </c>
      <c r="W27">
        <v>7.7000000000000002E-3</v>
      </c>
      <c r="X27">
        <v>1.6299999999999999E-2</v>
      </c>
      <c r="Y27">
        <v>6.3E-3</v>
      </c>
      <c r="Z27">
        <v>3.7499999999999999E-2</v>
      </c>
      <c r="AA27">
        <v>1.4200000000000001E-2</v>
      </c>
      <c r="AB27">
        <v>0.64839999999999998</v>
      </c>
      <c r="AC27">
        <v>3.2000000000000002E-3</v>
      </c>
      <c r="AD27">
        <v>1.8700000000000001E-2</v>
      </c>
      <c r="AE27">
        <v>2.2000000000000001E-3</v>
      </c>
      <c r="AF27" t="s">
        <v>143</v>
      </c>
      <c r="AG27">
        <v>34.83</v>
      </c>
      <c r="AH27" t="s">
        <v>144</v>
      </c>
      <c r="AI27">
        <v>42.49</v>
      </c>
      <c r="AJ27">
        <v>27.76</v>
      </c>
      <c r="AK27">
        <v>91.72</v>
      </c>
      <c r="AL27">
        <v>88.79</v>
      </c>
      <c r="AM27" t="s">
        <v>144</v>
      </c>
      <c r="AN27">
        <v>47.46</v>
      </c>
      <c r="AO27" t="s">
        <v>144</v>
      </c>
      <c r="AP27">
        <v>51.54</v>
      </c>
      <c r="AQ27" t="s">
        <v>144</v>
      </c>
      <c r="AR27" t="s">
        <v>144</v>
      </c>
      <c r="AS27" t="s">
        <v>144</v>
      </c>
      <c r="AT27" t="s">
        <v>144</v>
      </c>
      <c r="AU27" t="s">
        <v>144</v>
      </c>
      <c r="AV27" t="s">
        <v>144</v>
      </c>
      <c r="AW27" t="s">
        <v>144</v>
      </c>
      <c r="AX27">
        <v>38.44</v>
      </c>
      <c r="AY27">
        <v>36.520000000000003</v>
      </c>
      <c r="AZ27">
        <v>20.02</v>
      </c>
      <c r="BA27" t="s">
        <v>144</v>
      </c>
      <c r="BB27">
        <v>22.1</v>
      </c>
      <c r="BC27">
        <v>51.23</v>
      </c>
      <c r="BD27" t="s">
        <v>145</v>
      </c>
      <c r="BE27">
        <v>1726.83</v>
      </c>
      <c r="BF27">
        <v>110.01</v>
      </c>
      <c r="BG27">
        <v>7816.77</v>
      </c>
      <c r="BH27">
        <v>2334.71</v>
      </c>
      <c r="BI27">
        <v>36.67</v>
      </c>
      <c r="BJ27">
        <v>19046.21</v>
      </c>
      <c r="BK27">
        <v>1272.54</v>
      </c>
      <c r="BL27">
        <v>962.29</v>
      </c>
      <c r="BM27">
        <v>2870970</v>
      </c>
      <c r="BN27">
        <v>9271.19</v>
      </c>
      <c r="BO27">
        <v>2.2200000000000002</v>
      </c>
      <c r="BP27">
        <v>337.79</v>
      </c>
      <c r="BQ27">
        <v>20</v>
      </c>
      <c r="BR27">
        <v>6646.18</v>
      </c>
      <c r="BS27">
        <v>42005.27</v>
      </c>
      <c r="BT27">
        <v>1110923</v>
      </c>
      <c r="BU27">
        <v>8348585</v>
      </c>
      <c r="BV27">
        <v>11.11</v>
      </c>
      <c r="BW27">
        <v>3385.62</v>
      </c>
      <c r="BX27">
        <v>3316.06</v>
      </c>
      <c r="BY27">
        <v>962.64</v>
      </c>
      <c r="BZ27">
        <v>3766.46</v>
      </c>
      <c r="CA27">
        <v>46214.95</v>
      </c>
      <c r="CB27">
        <v>249606.39999999999</v>
      </c>
      <c r="CC27">
        <v>1093.42</v>
      </c>
      <c r="CD27">
        <v>3897.25</v>
      </c>
      <c r="CE27">
        <v>1662988</v>
      </c>
      <c r="CF27">
        <v>111998.5</v>
      </c>
      <c r="CG27">
        <v>65.56</v>
      </c>
      <c r="CH27">
        <v>1779350</v>
      </c>
      <c r="CI27">
        <v>2146.5100000000002</v>
      </c>
      <c r="CJ27">
        <v>186.67</v>
      </c>
    </row>
    <row r="28" spans="1:88" ht="14.25" customHeight="1" x14ac:dyDescent="0.25">
      <c r="A28" t="s">
        <v>46</v>
      </c>
      <c r="B28" t="s">
        <v>47</v>
      </c>
      <c r="D28">
        <v>44160</v>
      </c>
      <c r="E28">
        <v>0.69861111111111107</v>
      </c>
      <c r="F28">
        <v>1101</v>
      </c>
      <c r="G28" t="s">
        <v>8</v>
      </c>
      <c r="H28" t="s">
        <v>9</v>
      </c>
      <c r="I28">
        <v>1.46E-2</v>
      </c>
      <c r="J28">
        <v>3.09E-2</v>
      </c>
      <c r="K28">
        <v>0.1207</v>
      </c>
      <c r="L28">
        <v>0.12239999999999999</v>
      </c>
      <c r="M28">
        <v>0.34079999999999999</v>
      </c>
      <c r="N28">
        <v>0.14050000000000001</v>
      </c>
      <c r="O28">
        <v>-0.86309999999999998</v>
      </c>
      <c r="P28">
        <v>3.29</v>
      </c>
      <c r="Q28">
        <v>2.0339999999999998</v>
      </c>
      <c r="R28">
        <v>0.62519999999999998</v>
      </c>
      <c r="S28">
        <v>-0.47660000000000002</v>
      </c>
      <c r="T28">
        <v>0.61170000000000002</v>
      </c>
      <c r="U28">
        <v>-2.097</v>
      </c>
      <c r="V28">
        <v>0.56369999999999998</v>
      </c>
      <c r="W28">
        <v>-2.3E-3</v>
      </c>
      <c r="X28">
        <v>-8.3000000000000001E-3</v>
      </c>
      <c r="Y28">
        <v>-5.1999999999999998E-3</v>
      </c>
      <c r="Z28">
        <v>3.5299999999999998E-2</v>
      </c>
      <c r="AA28">
        <v>1.2200000000000001E-2</v>
      </c>
      <c r="AB28">
        <v>0.2752</v>
      </c>
      <c r="AC28">
        <v>4.4000000000000003E-3</v>
      </c>
      <c r="AD28">
        <v>6.3E-3</v>
      </c>
      <c r="AE28">
        <v>1.1000000000000001E-3</v>
      </c>
      <c r="AF28" t="s">
        <v>143</v>
      </c>
      <c r="AG28">
        <v>11.66</v>
      </c>
      <c r="AH28" t="s">
        <v>144</v>
      </c>
      <c r="AI28">
        <v>7.82</v>
      </c>
      <c r="AJ28">
        <v>12.7</v>
      </c>
      <c r="AK28">
        <v>39.96</v>
      </c>
      <c r="AL28">
        <v>2.86</v>
      </c>
      <c r="AM28">
        <v>26.64</v>
      </c>
      <c r="AN28">
        <v>87.42</v>
      </c>
      <c r="AO28" t="s">
        <v>144</v>
      </c>
      <c r="AP28">
        <v>52.3</v>
      </c>
      <c r="AQ28" t="s">
        <v>144</v>
      </c>
      <c r="AR28" t="s">
        <v>144</v>
      </c>
      <c r="AS28">
        <v>72.680000000000007</v>
      </c>
      <c r="AT28">
        <v>55.22</v>
      </c>
      <c r="AU28" t="s">
        <v>144</v>
      </c>
      <c r="AV28">
        <v>72.069999999999993</v>
      </c>
      <c r="AW28">
        <v>25.71</v>
      </c>
      <c r="AX28">
        <v>22.82</v>
      </c>
      <c r="AY28">
        <v>14.05</v>
      </c>
      <c r="AZ28">
        <v>3.34</v>
      </c>
      <c r="BA28">
        <v>22.54</v>
      </c>
      <c r="BB28">
        <v>29.8</v>
      </c>
      <c r="BC28">
        <v>62.6</v>
      </c>
      <c r="BD28" t="s">
        <v>145</v>
      </c>
      <c r="BE28">
        <v>1522.36</v>
      </c>
      <c r="BF28">
        <v>41.11</v>
      </c>
      <c r="BG28">
        <v>7581.1</v>
      </c>
      <c r="BH28">
        <v>2340.2600000000002</v>
      </c>
      <c r="BI28">
        <v>26.67</v>
      </c>
      <c r="BJ28">
        <v>20742.939999999999</v>
      </c>
      <c r="BK28">
        <v>1085.67</v>
      </c>
      <c r="BL28">
        <v>954.51</v>
      </c>
      <c r="BM28">
        <v>2853499</v>
      </c>
      <c r="BN28">
        <v>9103.2900000000009</v>
      </c>
      <c r="BO28">
        <v>1.1100000000000001</v>
      </c>
      <c r="BP28">
        <v>367.8</v>
      </c>
      <c r="BQ28">
        <v>5.56</v>
      </c>
      <c r="BR28">
        <v>6786.27</v>
      </c>
      <c r="BS28">
        <v>41415.79</v>
      </c>
      <c r="BT28">
        <v>1097514</v>
      </c>
      <c r="BU28">
        <v>9229211</v>
      </c>
      <c r="BV28">
        <v>4.07</v>
      </c>
      <c r="BW28">
        <v>2951.82</v>
      </c>
      <c r="BX28">
        <v>3230.48</v>
      </c>
      <c r="BY28">
        <v>933.38</v>
      </c>
      <c r="BZ28">
        <v>3700.89</v>
      </c>
      <c r="CA28">
        <v>45837.39</v>
      </c>
      <c r="CB28">
        <v>277272.59999999998</v>
      </c>
      <c r="CC28">
        <v>1154.54</v>
      </c>
      <c r="CD28">
        <v>2157.9699999999998</v>
      </c>
      <c r="CE28">
        <v>1826535</v>
      </c>
      <c r="CF28">
        <v>124111.5</v>
      </c>
      <c r="CG28">
        <v>76.67</v>
      </c>
      <c r="CH28">
        <v>1955417</v>
      </c>
      <c r="CI28">
        <v>1963.88</v>
      </c>
      <c r="CJ28">
        <v>174.08</v>
      </c>
    </row>
    <row r="29" spans="1:88" ht="14.25" customHeight="1" x14ac:dyDescent="0.25">
      <c r="H29" s="12" t="s">
        <v>234</v>
      </c>
      <c r="I29" s="12">
        <f>AVERAGE(I14:I28)</f>
        <v>4.3253333333333331E-2</v>
      </c>
      <c r="J29" s="12">
        <f t="shared" ref="J29:AE29" si="0">AVERAGE(J14:J28)</f>
        <v>0.29419333333333336</v>
      </c>
      <c r="K29" s="12">
        <f t="shared" si="0"/>
        <v>0.50690000000000013</v>
      </c>
      <c r="L29" s="12">
        <f t="shared" si="0"/>
        <v>0.47882666666666668</v>
      </c>
      <c r="M29" s="12">
        <f t="shared" si="0"/>
        <v>0.34852666666666665</v>
      </c>
      <c r="N29" s="12">
        <f t="shared" si="0"/>
        <v>0.19494666666666663</v>
      </c>
      <c r="O29" s="12">
        <f t="shared" si="0"/>
        <v>-0.3577933333333333</v>
      </c>
      <c r="P29" s="12">
        <f t="shared" si="0"/>
        <v>2.7616799999999997</v>
      </c>
      <c r="Q29" s="12">
        <f t="shared" si="0"/>
        <v>5.2149333333333336</v>
      </c>
      <c r="R29" s="12">
        <f t="shared" si="0"/>
        <v>1.1222066666666668</v>
      </c>
      <c r="S29" s="12">
        <f t="shared" si="0"/>
        <v>-2.2234866666666666</v>
      </c>
      <c r="T29" s="12">
        <f t="shared" si="0"/>
        <v>1.5403799999999999</v>
      </c>
      <c r="U29" s="12">
        <f t="shared" si="0"/>
        <v>0.38193999999999995</v>
      </c>
      <c r="V29" s="12">
        <f t="shared" si="0"/>
        <v>1.4730933333333334</v>
      </c>
      <c r="W29" s="12">
        <f t="shared" si="0"/>
        <v>1.0199999999999999E-3</v>
      </c>
      <c r="X29" s="12">
        <f t="shared" si="0"/>
        <v>-8.9866666666666671E-3</v>
      </c>
      <c r="Y29" s="12">
        <f t="shared" si="0"/>
        <v>9.7999999999999975E-4</v>
      </c>
      <c r="Z29" s="12">
        <f t="shared" si="0"/>
        <v>8.2886666666666678E-2</v>
      </c>
      <c r="AA29" s="12">
        <f t="shared" si="0"/>
        <v>3.3393333333333337E-2</v>
      </c>
      <c r="AB29" s="12">
        <f t="shared" si="0"/>
        <v>0.46982666666666673</v>
      </c>
      <c r="AC29" s="12">
        <f t="shared" si="0"/>
        <v>8.2799999999999992E-3</v>
      </c>
      <c r="AD29" s="12">
        <f t="shared" si="0"/>
        <v>1.4286666666666666E-2</v>
      </c>
      <c r="AE29" s="12">
        <f t="shared" si="0"/>
        <v>6.1200000000000004E-3</v>
      </c>
    </row>
    <row r="30" spans="1:88" ht="14.25" customHeight="1" x14ac:dyDescent="0.25">
      <c r="H30" s="12" t="s">
        <v>235</v>
      </c>
      <c r="I30" s="12">
        <f>_xlfn.STDEV.P(I14:I28)</f>
        <v>8.509201973288813E-2</v>
      </c>
      <c r="J30" s="12">
        <f t="shared" ref="J30:AE30" si="1">_xlfn.STDEV.P(J14:J28)</f>
        <v>0.23450921649739531</v>
      </c>
      <c r="K30" s="12">
        <f t="shared" si="1"/>
        <v>0.86890578929287077</v>
      </c>
      <c r="L30" s="12">
        <f t="shared" si="1"/>
        <v>0.7843095532306672</v>
      </c>
      <c r="M30" s="12">
        <f t="shared" si="1"/>
        <v>0.33640474722505859</v>
      </c>
      <c r="N30" s="12">
        <f t="shared" si="1"/>
        <v>0.12851716807060798</v>
      </c>
      <c r="O30" s="12">
        <f t="shared" si="1"/>
        <v>0.69385359019192394</v>
      </c>
      <c r="P30" s="12">
        <f t="shared" si="1"/>
        <v>1.34071811364905</v>
      </c>
      <c r="Q30" s="12">
        <f t="shared" si="1"/>
        <v>3.5173817623656136</v>
      </c>
      <c r="R30" s="12">
        <f t="shared" si="1"/>
        <v>1.0048905993302064</v>
      </c>
      <c r="S30" s="12">
        <f t="shared" si="1"/>
        <v>4.1384943356840411</v>
      </c>
      <c r="T30" s="12">
        <f t="shared" si="1"/>
        <v>1.8722486626870198</v>
      </c>
      <c r="U30" s="12">
        <f t="shared" si="1"/>
        <v>2.1823345492995947</v>
      </c>
      <c r="V30" s="12">
        <f t="shared" si="1"/>
        <v>1.8153942269625321</v>
      </c>
      <c r="W30" s="12">
        <f t="shared" si="1"/>
        <v>8.8252818651870842E-3</v>
      </c>
      <c r="X30" s="12">
        <f t="shared" si="1"/>
        <v>1.8602253149073694E-2</v>
      </c>
      <c r="Y30" s="12">
        <f t="shared" si="1"/>
        <v>1.3129468128349043E-2</v>
      </c>
      <c r="Z30" s="12">
        <f t="shared" si="1"/>
        <v>0.13941152447181526</v>
      </c>
      <c r="AA30" s="12">
        <f t="shared" si="1"/>
        <v>6.014060709888306E-2</v>
      </c>
      <c r="AB30" s="12">
        <f t="shared" si="1"/>
        <v>0.73348428428214396</v>
      </c>
      <c r="AC30" s="12">
        <f t="shared" si="1"/>
        <v>1.1962285177451116E-2</v>
      </c>
      <c r="AD30" s="12">
        <f t="shared" si="1"/>
        <v>2.7426626154564145E-2</v>
      </c>
      <c r="AE30" s="12">
        <f t="shared" si="1"/>
        <v>1.3889574027545506E-2</v>
      </c>
    </row>
    <row r="31" spans="1:88" ht="14.25" customHeight="1" x14ac:dyDescent="0.25">
      <c r="H31" s="12" t="s">
        <v>236</v>
      </c>
      <c r="I31" s="12">
        <f>COUNT(I14:I28)</f>
        <v>15</v>
      </c>
      <c r="J31" s="12">
        <f t="shared" ref="J31:AE31" si="2">COUNT(J14:J28)</f>
        <v>15</v>
      </c>
      <c r="K31" s="12">
        <f t="shared" si="2"/>
        <v>15</v>
      </c>
      <c r="L31" s="12">
        <f t="shared" si="2"/>
        <v>15</v>
      </c>
      <c r="M31" s="12">
        <f t="shared" si="2"/>
        <v>15</v>
      </c>
      <c r="N31" s="12">
        <f t="shared" si="2"/>
        <v>15</v>
      </c>
      <c r="O31" s="12">
        <f t="shared" si="2"/>
        <v>15</v>
      </c>
      <c r="P31" s="12">
        <f t="shared" si="2"/>
        <v>15</v>
      </c>
      <c r="Q31" s="12">
        <f t="shared" si="2"/>
        <v>15</v>
      </c>
      <c r="R31" s="12">
        <f t="shared" si="2"/>
        <v>15</v>
      </c>
      <c r="S31" s="12">
        <f t="shared" si="2"/>
        <v>15</v>
      </c>
      <c r="T31" s="12">
        <f t="shared" si="2"/>
        <v>15</v>
      </c>
      <c r="U31" s="12">
        <f t="shared" si="2"/>
        <v>15</v>
      </c>
      <c r="V31" s="12">
        <f t="shared" si="2"/>
        <v>15</v>
      </c>
      <c r="W31" s="12">
        <f t="shared" si="2"/>
        <v>15</v>
      </c>
      <c r="X31" s="12">
        <f t="shared" si="2"/>
        <v>15</v>
      </c>
      <c r="Y31" s="12">
        <f t="shared" si="2"/>
        <v>15</v>
      </c>
      <c r="Z31" s="12">
        <f t="shared" si="2"/>
        <v>15</v>
      </c>
      <c r="AA31" s="12">
        <f t="shared" si="2"/>
        <v>15</v>
      </c>
      <c r="AB31" s="12">
        <f t="shared" si="2"/>
        <v>15</v>
      </c>
      <c r="AC31" s="12">
        <f t="shared" si="2"/>
        <v>15</v>
      </c>
      <c r="AD31" s="12">
        <f t="shared" si="2"/>
        <v>15</v>
      </c>
      <c r="AE31" s="12">
        <f t="shared" si="2"/>
        <v>15</v>
      </c>
    </row>
    <row r="32" spans="1:88" ht="14.25" customHeight="1" x14ac:dyDescent="0.25">
      <c r="H32" s="12" t="s">
        <v>237</v>
      </c>
      <c r="I32" s="12">
        <f>TINV(0.05,I31-1)</f>
        <v>2.1447866879178044</v>
      </c>
      <c r="J32" s="12">
        <f t="shared" ref="J32:AE32" si="3">TINV(0.05,J31-1)</f>
        <v>2.1447866879178044</v>
      </c>
      <c r="K32" s="12">
        <f t="shared" si="3"/>
        <v>2.1447866879178044</v>
      </c>
      <c r="L32" s="12">
        <f t="shared" si="3"/>
        <v>2.1447866879178044</v>
      </c>
      <c r="M32" s="12">
        <f t="shared" si="3"/>
        <v>2.1447866879178044</v>
      </c>
      <c r="N32" s="12">
        <f t="shared" si="3"/>
        <v>2.1447866879178044</v>
      </c>
      <c r="O32" s="12">
        <f t="shared" si="3"/>
        <v>2.1447866879178044</v>
      </c>
      <c r="P32" s="12">
        <f t="shared" si="3"/>
        <v>2.1447866879178044</v>
      </c>
      <c r="Q32" s="12">
        <f t="shared" si="3"/>
        <v>2.1447866879178044</v>
      </c>
      <c r="R32" s="12">
        <f t="shared" si="3"/>
        <v>2.1447866879178044</v>
      </c>
      <c r="S32" s="12">
        <f t="shared" si="3"/>
        <v>2.1447866879178044</v>
      </c>
      <c r="T32" s="12">
        <f t="shared" si="3"/>
        <v>2.1447866879178044</v>
      </c>
      <c r="U32" s="12">
        <f t="shared" si="3"/>
        <v>2.1447866879178044</v>
      </c>
      <c r="V32" s="12">
        <f t="shared" si="3"/>
        <v>2.1447866879178044</v>
      </c>
      <c r="W32" s="12">
        <f t="shared" si="3"/>
        <v>2.1447866879178044</v>
      </c>
      <c r="X32" s="12">
        <f t="shared" si="3"/>
        <v>2.1447866879178044</v>
      </c>
      <c r="Y32" s="12">
        <f t="shared" si="3"/>
        <v>2.1447866879178044</v>
      </c>
      <c r="Z32" s="12">
        <f t="shared" si="3"/>
        <v>2.1447866879178044</v>
      </c>
      <c r="AA32" s="12">
        <f t="shared" si="3"/>
        <v>2.1447866879178044</v>
      </c>
      <c r="AB32" s="12">
        <f t="shared" si="3"/>
        <v>2.1447866879178044</v>
      </c>
      <c r="AC32" s="12">
        <f t="shared" si="3"/>
        <v>2.1447866879178044</v>
      </c>
      <c r="AD32" s="12">
        <f t="shared" si="3"/>
        <v>2.1447866879178044</v>
      </c>
      <c r="AE32" s="12">
        <f t="shared" si="3"/>
        <v>2.1447866879178044</v>
      </c>
    </row>
    <row r="33" spans="1:88" ht="14.25" customHeight="1" x14ac:dyDescent="0.25">
      <c r="H33" s="12" t="s">
        <v>238</v>
      </c>
      <c r="I33" s="12">
        <f>I32*I30</f>
        <v>0.18250423117113759</v>
      </c>
      <c r="J33" s="12">
        <f t="shared" ref="J33:AE33" si="4">J32*J30</f>
        <v>0.50297224573764776</v>
      </c>
      <c r="K33" s="12">
        <f t="shared" si="4"/>
        <v>1.8636175699300619</v>
      </c>
      <c r="L33" s="12">
        <f t="shared" si="4"/>
        <v>1.6821766889758956</v>
      </c>
      <c r="M33" s="12">
        <f t="shared" si="4"/>
        <v>0.7215164236006596</v>
      </c>
      <c r="N33" s="12">
        <f t="shared" si="4"/>
        <v>0.27564191124673509</v>
      </c>
      <c r="O33" s="12">
        <f t="shared" si="4"/>
        <v>1.4881679436076141</v>
      </c>
      <c r="P33" s="12">
        <f t="shared" si="4"/>
        <v>2.8755543624047526</v>
      </c>
      <c r="Q33" s="12">
        <f t="shared" si="4"/>
        <v>7.5440335802466336</v>
      </c>
      <c r="R33" s="12">
        <f t="shared" si="4"/>
        <v>2.1552759802571706</v>
      </c>
      <c r="S33" s="12">
        <f t="shared" si="4"/>
        <v>8.8761875591983692</v>
      </c>
      <c r="T33" s="12">
        <f t="shared" si="4"/>
        <v>4.015574008203032</v>
      </c>
      <c r="U33" s="12">
        <f t="shared" si="4"/>
        <v>4.6806420899208723</v>
      </c>
      <c r="V33" s="12">
        <f t="shared" si="4"/>
        <v>3.8936333713120721</v>
      </c>
      <c r="W33" s="12">
        <f t="shared" si="4"/>
        <v>1.892834706157567E-2</v>
      </c>
      <c r="X33" s="12">
        <f t="shared" si="4"/>
        <v>3.989786491941031E-2</v>
      </c>
      <c r="Y33" s="12">
        <f t="shared" si="4"/>
        <v>2.8159908461124119E-2</v>
      </c>
      <c r="Z33" s="12">
        <f t="shared" si="4"/>
        <v>0.29900798182947658</v>
      </c>
      <c r="AA33" s="12">
        <f t="shared" si="4"/>
        <v>0.12898877350897939</v>
      </c>
      <c r="AB33" s="12">
        <f t="shared" si="4"/>
        <v>1.5731673287252608</v>
      </c>
      <c r="AC33" s="12">
        <f t="shared" si="4"/>
        <v>2.5656550005673625E-2</v>
      </c>
      <c r="AD33" s="12">
        <f t="shared" si="4"/>
        <v>5.882426267080746E-2</v>
      </c>
      <c r="AE33" s="12">
        <f t="shared" si="4"/>
        <v>2.9790173475128485E-2</v>
      </c>
    </row>
    <row r="34" spans="1:88" s="11" customFormat="1" ht="14.25" customHeight="1" x14ac:dyDescent="0.25"/>
    <row r="35" spans="1:88" ht="14.25" customHeight="1" x14ac:dyDescent="0.25"/>
    <row r="36" spans="1:88" ht="14.25" customHeight="1" x14ac:dyDescent="0.25">
      <c r="A36" s="1" t="s">
        <v>242</v>
      </c>
    </row>
    <row r="37" spans="1:88" ht="14.25" customHeight="1" x14ac:dyDescent="0.25">
      <c r="A37" t="s">
        <v>0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G37" t="s">
        <v>6</v>
      </c>
      <c r="H37" t="s">
        <v>7</v>
      </c>
      <c r="I37" t="s">
        <v>146</v>
      </c>
      <c r="J37" t="s">
        <v>147</v>
      </c>
      <c r="K37" t="s">
        <v>148</v>
      </c>
      <c r="L37" t="s">
        <v>149</v>
      </c>
      <c r="M37" t="s">
        <v>150</v>
      </c>
      <c r="N37" t="s">
        <v>151</v>
      </c>
      <c r="O37" t="s">
        <v>152</v>
      </c>
      <c r="P37" t="s">
        <v>153</v>
      </c>
      <c r="Q37" t="s">
        <v>154</v>
      </c>
      <c r="R37" t="s">
        <v>155</v>
      </c>
      <c r="S37" t="s">
        <v>156</v>
      </c>
      <c r="T37" t="s">
        <v>157</v>
      </c>
      <c r="U37" t="s">
        <v>158</v>
      </c>
      <c r="V37" t="s">
        <v>159</v>
      </c>
      <c r="W37" t="s">
        <v>160</v>
      </c>
      <c r="X37" t="s">
        <v>161</v>
      </c>
      <c r="Y37" t="s">
        <v>162</v>
      </c>
      <c r="Z37" t="s">
        <v>163</v>
      </c>
      <c r="AA37" t="s">
        <v>164</v>
      </c>
      <c r="AB37" t="s">
        <v>165</v>
      </c>
      <c r="AC37" t="s">
        <v>166</v>
      </c>
      <c r="AD37" t="s">
        <v>167</v>
      </c>
      <c r="AE37" t="s">
        <v>168</v>
      </c>
      <c r="AF37" t="s">
        <v>184</v>
      </c>
      <c r="AG37" t="s">
        <v>185</v>
      </c>
      <c r="AH37" t="s">
        <v>186</v>
      </c>
      <c r="AI37" t="s">
        <v>187</v>
      </c>
      <c r="AJ37" t="s">
        <v>188</v>
      </c>
      <c r="AK37" t="s">
        <v>189</v>
      </c>
      <c r="AL37" t="s">
        <v>190</v>
      </c>
      <c r="AM37" t="s">
        <v>191</v>
      </c>
      <c r="AN37" t="s">
        <v>192</v>
      </c>
      <c r="AO37" t="s">
        <v>193</v>
      </c>
      <c r="AP37" t="s">
        <v>194</v>
      </c>
      <c r="AQ37" t="s">
        <v>195</v>
      </c>
      <c r="AR37" t="s">
        <v>196</v>
      </c>
      <c r="AS37" t="s">
        <v>197</v>
      </c>
      <c r="AT37" t="s">
        <v>198</v>
      </c>
      <c r="AU37" t="s">
        <v>199</v>
      </c>
      <c r="AV37" t="s">
        <v>200</v>
      </c>
      <c r="AW37" t="s">
        <v>201</v>
      </c>
      <c r="AX37" t="s">
        <v>202</v>
      </c>
      <c r="AY37" t="s">
        <v>203</v>
      </c>
      <c r="AZ37" t="s">
        <v>204</v>
      </c>
      <c r="BA37" t="s">
        <v>205</v>
      </c>
      <c r="BB37" t="s">
        <v>206</v>
      </c>
      <c r="BC37" t="s">
        <v>207</v>
      </c>
      <c r="BD37" t="s">
        <v>208</v>
      </c>
      <c r="BE37" t="s">
        <v>209</v>
      </c>
      <c r="BF37" t="s">
        <v>210</v>
      </c>
      <c r="BG37" t="s">
        <v>211</v>
      </c>
      <c r="BH37" t="s">
        <v>212</v>
      </c>
      <c r="BI37" t="s">
        <v>213</v>
      </c>
      <c r="BJ37" t="s">
        <v>214</v>
      </c>
      <c r="BK37" t="s">
        <v>215</v>
      </c>
      <c r="BL37" t="s">
        <v>216</v>
      </c>
      <c r="BM37" t="s">
        <v>217</v>
      </c>
      <c r="BN37" t="s">
        <v>218</v>
      </c>
      <c r="BO37" t="s">
        <v>219</v>
      </c>
      <c r="BP37" t="s">
        <v>220</v>
      </c>
      <c r="BQ37" t="s">
        <v>221</v>
      </c>
      <c r="BR37" t="s">
        <v>222</v>
      </c>
      <c r="BS37" s="5" t="s">
        <v>169</v>
      </c>
      <c r="BT37" s="5" t="s">
        <v>170</v>
      </c>
      <c r="BU37" s="5" t="s">
        <v>171</v>
      </c>
      <c r="BV37" t="s">
        <v>223</v>
      </c>
      <c r="BW37" t="s">
        <v>224</v>
      </c>
      <c r="BX37" t="s">
        <v>225</v>
      </c>
      <c r="BY37" t="s">
        <v>226</v>
      </c>
      <c r="BZ37" s="5" t="s">
        <v>172</v>
      </c>
      <c r="CA37" s="5" t="s">
        <v>173</v>
      </c>
      <c r="CB37" s="5" t="s">
        <v>174</v>
      </c>
      <c r="CC37" t="s">
        <v>227</v>
      </c>
      <c r="CD37" t="s">
        <v>228</v>
      </c>
      <c r="CE37" s="5" t="s">
        <v>175</v>
      </c>
      <c r="CF37" s="5" t="s">
        <v>176</v>
      </c>
      <c r="CG37" t="s">
        <v>229</v>
      </c>
      <c r="CH37" s="5" t="s">
        <v>177</v>
      </c>
      <c r="CI37" t="s">
        <v>230</v>
      </c>
      <c r="CJ37" t="s">
        <v>231</v>
      </c>
    </row>
    <row r="38" spans="1:88" ht="14.25" customHeight="1" x14ac:dyDescent="0.25">
      <c r="A38" t="s">
        <v>32</v>
      </c>
      <c r="B38" t="s">
        <v>33</v>
      </c>
      <c r="C38" t="s">
        <v>34</v>
      </c>
      <c r="D38">
        <v>44160</v>
      </c>
      <c r="E38">
        <v>0.67222222222222217</v>
      </c>
      <c r="F38">
        <v>3108</v>
      </c>
      <c r="G38" t="s">
        <v>8</v>
      </c>
      <c r="H38" t="s">
        <v>9</v>
      </c>
      <c r="I38">
        <v>1.7030000000000001</v>
      </c>
      <c r="J38">
        <v>755.5</v>
      </c>
      <c r="K38">
        <v>757.3</v>
      </c>
      <c r="L38">
        <v>770.6</v>
      </c>
      <c r="M38">
        <v>14.73</v>
      </c>
      <c r="N38">
        <v>14.75</v>
      </c>
      <c r="O38">
        <v>0.24660000000000001</v>
      </c>
      <c r="P38">
        <v>194.7</v>
      </c>
      <c r="Q38">
        <v>197</v>
      </c>
      <c r="R38">
        <v>2964</v>
      </c>
      <c r="S38">
        <v>2147</v>
      </c>
      <c r="T38">
        <v>2858</v>
      </c>
      <c r="U38">
        <v>2457</v>
      </c>
      <c r="V38">
        <v>2934</v>
      </c>
      <c r="W38">
        <v>3.6440000000000001</v>
      </c>
      <c r="X38">
        <v>3.6480000000000001</v>
      </c>
      <c r="Y38">
        <v>3.8650000000000002</v>
      </c>
      <c r="Z38">
        <v>11.06</v>
      </c>
      <c r="AA38">
        <v>32.03</v>
      </c>
      <c r="AB38">
        <v>11.26</v>
      </c>
      <c r="AC38">
        <v>50.45</v>
      </c>
      <c r="AD38">
        <v>2.5000000000000001E-3</v>
      </c>
      <c r="AE38">
        <v>2.5000000000000001E-3</v>
      </c>
      <c r="AF38" t="s">
        <v>143</v>
      </c>
      <c r="AG38">
        <v>1.66</v>
      </c>
      <c r="AH38">
        <v>1.83</v>
      </c>
      <c r="AI38">
        <v>0.83</v>
      </c>
      <c r="AJ38">
        <v>0.54</v>
      </c>
      <c r="AK38">
        <v>6.33</v>
      </c>
      <c r="AL38">
        <v>1.23</v>
      </c>
      <c r="AM38">
        <v>59.85</v>
      </c>
      <c r="AN38">
        <v>1.1299999999999999</v>
      </c>
      <c r="AO38">
        <v>5.03</v>
      </c>
      <c r="AP38">
        <v>3.94</v>
      </c>
      <c r="AQ38">
        <v>4.03</v>
      </c>
      <c r="AR38">
        <v>0.39</v>
      </c>
      <c r="AS38">
        <v>4.0999999999999996</v>
      </c>
      <c r="AT38">
        <v>0.62</v>
      </c>
      <c r="AU38">
        <v>1.63</v>
      </c>
      <c r="AV38">
        <v>0.28999999999999998</v>
      </c>
      <c r="AW38">
        <v>0.69</v>
      </c>
      <c r="AX38">
        <v>0.83</v>
      </c>
      <c r="AY38">
        <v>0.17</v>
      </c>
      <c r="AZ38">
        <v>0.73</v>
      </c>
      <c r="BA38">
        <v>0.26</v>
      </c>
      <c r="BB38">
        <v>27.91</v>
      </c>
      <c r="BC38">
        <v>16.78</v>
      </c>
      <c r="BD38" t="s">
        <v>145</v>
      </c>
      <c r="BE38">
        <v>87994.46</v>
      </c>
      <c r="BF38">
        <v>86120.87</v>
      </c>
      <c r="BG38">
        <v>21901900</v>
      </c>
      <c r="BH38">
        <v>3326360</v>
      </c>
      <c r="BI38">
        <v>388.91</v>
      </c>
      <c r="BJ38">
        <v>570660.1</v>
      </c>
      <c r="BK38">
        <v>1672.45</v>
      </c>
      <c r="BL38">
        <v>8410.49</v>
      </c>
      <c r="BM38">
        <v>10636320</v>
      </c>
      <c r="BN38">
        <v>7558161</v>
      </c>
      <c r="BO38">
        <v>460.02</v>
      </c>
      <c r="BP38">
        <v>216077.7</v>
      </c>
      <c r="BQ38">
        <v>6380.52</v>
      </c>
      <c r="BR38">
        <v>3396974</v>
      </c>
      <c r="BS38">
        <v>42145.3</v>
      </c>
      <c r="BT38">
        <v>1146181</v>
      </c>
      <c r="BU38">
        <v>9628850</v>
      </c>
      <c r="BV38">
        <v>2558.0300000000002</v>
      </c>
      <c r="BW38">
        <v>143384.70000000001</v>
      </c>
      <c r="BX38">
        <v>177177.5</v>
      </c>
      <c r="BY38">
        <v>60301.07</v>
      </c>
      <c r="BZ38">
        <v>3641.25</v>
      </c>
      <c r="CA38">
        <v>47127.86</v>
      </c>
      <c r="CB38">
        <v>284366.59999999998</v>
      </c>
      <c r="CC38">
        <v>1385950</v>
      </c>
      <c r="CD38">
        <v>67965.55</v>
      </c>
      <c r="CE38">
        <v>1850024</v>
      </c>
      <c r="CF38">
        <v>124703.6</v>
      </c>
      <c r="CG38">
        <v>286358.2</v>
      </c>
      <c r="CH38">
        <v>1998048</v>
      </c>
      <c r="CI38">
        <v>1879.42</v>
      </c>
      <c r="CJ38">
        <v>220</v>
      </c>
    </row>
    <row r="39" spans="1:88" ht="14.25" customHeight="1" x14ac:dyDescent="0.25">
      <c r="A39" t="s">
        <v>35</v>
      </c>
      <c r="B39" t="s">
        <v>33</v>
      </c>
      <c r="C39" t="s">
        <v>34</v>
      </c>
      <c r="D39">
        <v>44160</v>
      </c>
      <c r="E39">
        <v>0.67569444444444438</v>
      </c>
      <c r="F39">
        <v>3108</v>
      </c>
      <c r="G39" t="s">
        <v>8</v>
      </c>
      <c r="H39" t="s">
        <v>9</v>
      </c>
      <c r="I39">
        <v>1.724</v>
      </c>
      <c r="J39">
        <v>750.6</v>
      </c>
      <c r="K39">
        <v>766.4</v>
      </c>
      <c r="L39">
        <v>776.5</v>
      </c>
      <c r="M39">
        <v>15.35</v>
      </c>
      <c r="N39">
        <v>14.76</v>
      </c>
      <c r="O39">
        <v>0.1056</v>
      </c>
      <c r="P39">
        <v>196.2</v>
      </c>
      <c r="Q39">
        <v>196.1</v>
      </c>
      <c r="R39">
        <v>2976</v>
      </c>
      <c r="S39">
        <v>1892</v>
      </c>
      <c r="T39">
        <v>2880</v>
      </c>
      <c r="U39">
        <v>2429</v>
      </c>
      <c r="V39">
        <v>2956</v>
      </c>
      <c r="W39">
        <v>3.641</v>
      </c>
      <c r="X39">
        <v>3.6709999999999998</v>
      </c>
      <c r="Y39">
        <v>3.9089999999999998</v>
      </c>
      <c r="Z39">
        <v>11.19</v>
      </c>
      <c r="AA39">
        <v>32.56</v>
      </c>
      <c r="AB39">
        <v>11.49</v>
      </c>
      <c r="AC39">
        <v>50.77</v>
      </c>
      <c r="AD39">
        <v>1.6999999999999999E-3</v>
      </c>
      <c r="AE39">
        <v>2.9999999999999997E-4</v>
      </c>
      <c r="AF39" t="s">
        <v>143</v>
      </c>
      <c r="AG39">
        <v>0.44</v>
      </c>
      <c r="AH39">
        <v>1.45</v>
      </c>
      <c r="AI39">
        <v>0.49</v>
      </c>
      <c r="AJ39">
        <v>0.72</v>
      </c>
      <c r="AK39">
        <v>19.39</v>
      </c>
      <c r="AL39">
        <v>0.56999999999999995</v>
      </c>
      <c r="AM39" t="s">
        <v>144</v>
      </c>
      <c r="AN39">
        <v>2.27</v>
      </c>
      <c r="AO39">
        <v>4.95</v>
      </c>
      <c r="AP39">
        <v>3.1</v>
      </c>
      <c r="AQ39">
        <v>5.36</v>
      </c>
      <c r="AR39">
        <v>0.76</v>
      </c>
      <c r="AS39">
        <v>4.62</v>
      </c>
      <c r="AT39">
        <v>1.0900000000000001</v>
      </c>
      <c r="AU39">
        <v>2.54</v>
      </c>
      <c r="AV39">
        <v>1.25</v>
      </c>
      <c r="AW39">
        <v>0.69</v>
      </c>
      <c r="AX39">
        <v>1.21</v>
      </c>
      <c r="AY39">
        <v>0.81</v>
      </c>
      <c r="AZ39">
        <v>0.56999999999999995</v>
      </c>
      <c r="BA39">
        <v>0.97</v>
      </c>
      <c r="BB39">
        <v>79.87</v>
      </c>
      <c r="BC39" t="s">
        <v>144</v>
      </c>
      <c r="BD39" t="s">
        <v>145</v>
      </c>
      <c r="BE39">
        <v>88447.91</v>
      </c>
      <c r="BF39">
        <v>85130.72</v>
      </c>
      <c r="BG39">
        <v>22003780</v>
      </c>
      <c r="BH39">
        <v>3327054</v>
      </c>
      <c r="BI39">
        <v>402.24</v>
      </c>
      <c r="BJ39">
        <v>566616.1</v>
      </c>
      <c r="BK39">
        <v>1606.95</v>
      </c>
      <c r="BL39">
        <v>8428.2999999999993</v>
      </c>
      <c r="BM39">
        <v>10520810</v>
      </c>
      <c r="BN39">
        <v>7540133</v>
      </c>
      <c r="BO39">
        <v>403.35</v>
      </c>
      <c r="BP39">
        <v>216103.4</v>
      </c>
      <c r="BQ39">
        <v>6273.79</v>
      </c>
      <c r="BR39">
        <v>3396729</v>
      </c>
      <c r="BS39">
        <v>41930.29</v>
      </c>
      <c r="BT39">
        <v>1139620</v>
      </c>
      <c r="BU39">
        <v>9558353</v>
      </c>
      <c r="BV39">
        <v>2543.58</v>
      </c>
      <c r="BW39">
        <v>143213.1</v>
      </c>
      <c r="BX39">
        <v>177872</v>
      </c>
      <c r="BY39">
        <v>60688.43</v>
      </c>
      <c r="BZ39">
        <v>3684.59</v>
      </c>
      <c r="CA39">
        <v>47055.46</v>
      </c>
      <c r="CB39">
        <v>281547.7</v>
      </c>
      <c r="CC39">
        <v>1394912</v>
      </c>
      <c r="CD39">
        <v>69267.31</v>
      </c>
      <c r="CE39">
        <v>1848359</v>
      </c>
      <c r="CF39">
        <v>124439.9</v>
      </c>
      <c r="CG39">
        <v>287881.5</v>
      </c>
      <c r="CH39">
        <v>2003146</v>
      </c>
      <c r="CI39">
        <v>1856.45</v>
      </c>
      <c r="CJ39">
        <v>156.30000000000001</v>
      </c>
    </row>
    <row r="40" spans="1:88" ht="14.25" customHeight="1" x14ac:dyDescent="0.25">
      <c r="A40" t="s">
        <v>72</v>
      </c>
      <c r="B40" t="s">
        <v>33</v>
      </c>
      <c r="C40" t="s">
        <v>34</v>
      </c>
      <c r="D40">
        <v>44160</v>
      </c>
      <c r="E40">
        <v>0.74375000000000002</v>
      </c>
      <c r="F40">
        <v>3108</v>
      </c>
      <c r="G40" t="s">
        <v>8</v>
      </c>
      <c r="H40" t="s">
        <v>9</v>
      </c>
      <c r="I40">
        <v>1.722</v>
      </c>
      <c r="J40">
        <v>747.5</v>
      </c>
      <c r="K40">
        <v>768.4</v>
      </c>
      <c r="L40">
        <v>784.9</v>
      </c>
      <c r="M40">
        <v>15.27</v>
      </c>
      <c r="N40">
        <v>15.05</v>
      </c>
      <c r="O40">
        <v>0.2319</v>
      </c>
      <c r="P40">
        <v>197.9</v>
      </c>
      <c r="Q40">
        <v>201.4</v>
      </c>
      <c r="R40">
        <v>2929</v>
      </c>
      <c r="S40">
        <v>1888</v>
      </c>
      <c r="T40">
        <v>2890</v>
      </c>
      <c r="U40">
        <v>2506</v>
      </c>
      <c r="V40">
        <v>2959</v>
      </c>
      <c r="W40">
        <v>3.6190000000000002</v>
      </c>
      <c r="X40">
        <v>3.6749999999999998</v>
      </c>
      <c r="Y40">
        <v>3.883</v>
      </c>
      <c r="Z40">
        <v>11</v>
      </c>
      <c r="AA40">
        <v>31.88</v>
      </c>
      <c r="AB40">
        <v>11.04</v>
      </c>
      <c r="AC40">
        <v>50.34</v>
      </c>
      <c r="AD40">
        <v>-8.0000000000000004E-4</v>
      </c>
      <c r="AE40">
        <v>4.0000000000000002E-4</v>
      </c>
      <c r="AF40" t="s">
        <v>143</v>
      </c>
      <c r="AG40">
        <v>1.37</v>
      </c>
      <c r="AH40">
        <v>0.15</v>
      </c>
      <c r="AI40">
        <v>0.63</v>
      </c>
      <c r="AJ40">
        <v>0.49</v>
      </c>
      <c r="AK40">
        <v>1.69</v>
      </c>
      <c r="AL40">
        <v>0.19</v>
      </c>
      <c r="AM40" t="s">
        <v>144</v>
      </c>
      <c r="AN40">
        <v>2.5299999999999998</v>
      </c>
      <c r="AO40">
        <v>4.9800000000000004</v>
      </c>
      <c r="AP40">
        <v>2.02</v>
      </c>
      <c r="AQ40">
        <v>7.52</v>
      </c>
      <c r="AR40">
        <v>0.48</v>
      </c>
      <c r="AS40">
        <v>1.23</v>
      </c>
      <c r="AT40">
        <v>0.33</v>
      </c>
      <c r="AU40">
        <v>1.05</v>
      </c>
      <c r="AV40">
        <v>0.08</v>
      </c>
      <c r="AW40">
        <v>0.36</v>
      </c>
      <c r="AX40">
        <v>4.03</v>
      </c>
      <c r="AY40">
        <v>0.3</v>
      </c>
      <c r="AZ40">
        <v>0.44</v>
      </c>
      <c r="BA40">
        <v>0.09</v>
      </c>
      <c r="BB40">
        <v>64.89</v>
      </c>
      <c r="BC40" t="s">
        <v>144</v>
      </c>
      <c r="BD40" t="s">
        <v>145</v>
      </c>
      <c r="BE40">
        <v>86407.38</v>
      </c>
      <c r="BF40">
        <v>87037.52</v>
      </c>
      <c r="BG40">
        <v>21579930</v>
      </c>
      <c r="BH40">
        <v>3289922</v>
      </c>
      <c r="BI40">
        <v>411.13</v>
      </c>
      <c r="BJ40">
        <v>564999.5</v>
      </c>
      <c r="BK40">
        <v>1703.55</v>
      </c>
      <c r="BL40">
        <v>8719.57</v>
      </c>
      <c r="BM40">
        <v>10495890</v>
      </c>
      <c r="BN40">
        <v>7548293</v>
      </c>
      <c r="BO40">
        <v>413.36</v>
      </c>
      <c r="BP40">
        <v>212106.4</v>
      </c>
      <c r="BQ40">
        <v>6646.19</v>
      </c>
      <c r="BR40">
        <v>3325840</v>
      </c>
      <c r="BS40">
        <v>43048.28</v>
      </c>
      <c r="BT40">
        <v>1159030</v>
      </c>
      <c r="BU40">
        <v>9349612</v>
      </c>
      <c r="BV40">
        <v>2595.4499999999998</v>
      </c>
      <c r="BW40">
        <v>140239.6</v>
      </c>
      <c r="BX40">
        <v>172834.7</v>
      </c>
      <c r="BY40">
        <v>60456.17</v>
      </c>
      <c r="BZ40">
        <v>3722.01</v>
      </c>
      <c r="CA40">
        <v>47776.69</v>
      </c>
      <c r="CB40">
        <v>275210.2</v>
      </c>
      <c r="CC40">
        <v>1335088</v>
      </c>
      <c r="CD40">
        <v>64498.31</v>
      </c>
      <c r="CE40">
        <v>1789977</v>
      </c>
      <c r="CF40">
        <v>120453.1</v>
      </c>
      <c r="CG40">
        <v>276433.3</v>
      </c>
      <c r="CH40">
        <v>1910282</v>
      </c>
      <c r="CI40">
        <v>1691.25</v>
      </c>
      <c r="CJ40">
        <v>149.63</v>
      </c>
    </row>
    <row r="41" spans="1:88" ht="14.25" customHeight="1" x14ac:dyDescent="0.25">
      <c r="A41" t="s">
        <v>118</v>
      </c>
      <c r="B41" t="s">
        <v>33</v>
      </c>
      <c r="C41" t="s">
        <v>34</v>
      </c>
      <c r="D41">
        <v>44160</v>
      </c>
      <c r="E41">
        <v>0.84097222222222223</v>
      </c>
      <c r="F41">
        <v>3108</v>
      </c>
      <c r="G41" t="s">
        <v>8</v>
      </c>
      <c r="H41" t="s">
        <v>9</v>
      </c>
      <c r="I41">
        <v>1.7070000000000001</v>
      </c>
      <c r="J41">
        <v>735.6</v>
      </c>
      <c r="K41">
        <v>760.1</v>
      </c>
      <c r="L41">
        <v>775.6</v>
      </c>
      <c r="M41">
        <v>14.18</v>
      </c>
      <c r="N41">
        <v>14.8</v>
      </c>
      <c r="O41">
        <v>-3.3500000000000002E-2</v>
      </c>
      <c r="P41">
        <v>194.4</v>
      </c>
      <c r="Q41">
        <v>199.4</v>
      </c>
      <c r="R41">
        <v>2915</v>
      </c>
      <c r="S41">
        <v>2065</v>
      </c>
      <c r="T41">
        <v>2880</v>
      </c>
      <c r="U41">
        <v>2453</v>
      </c>
      <c r="V41">
        <v>2983</v>
      </c>
      <c r="W41">
        <v>3.7170000000000001</v>
      </c>
      <c r="X41">
        <v>3.6850000000000001</v>
      </c>
      <c r="Y41">
        <v>3.9460000000000002</v>
      </c>
      <c r="Z41">
        <v>11.14</v>
      </c>
      <c r="AA41">
        <v>32.4</v>
      </c>
      <c r="AB41">
        <v>11</v>
      </c>
      <c r="AC41">
        <v>51.19</v>
      </c>
      <c r="AD41">
        <v>-2.8E-3</v>
      </c>
      <c r="AE41">
        <v>1E-4</v>
      </c>
      <c r="AF41" t="s">
        <v>143</v>
      </c>
      <c r="AG41">
        <v>1.4</v>
      </c>
      <c r="AH41">
        <v>0.47</v>
      </c>
      <c r="AI41">
        <v>0.57999999999999996</v>
      </c>
      <c r="AJ41">
        <v>0.46</v>
      </c>
      <c r="AK41">
        <v>9.2899999999999991</v>
      </c>
      <c r="AL41">
        <v>0.93</v>
      </c>
      <c r="AM41" t="s">
        <v>144</v>
      </c>
      <c r="AN41">
        <v>2.4900000000000002</v>
      </c>
      <c r="AO41">
        <v>5.4</v>
      </c>
      <c r="AP41">
        <v>3.31</v>
      </c>
      <c r="AQ41">
        <v>8.66</v>
      </c>
      <c r="AR41">
        <v>0.85</v>
      </c>
      <c r="AS41">
        <v>1.23</v>
      </c>
      <c r="AT41">
        <v>0.42</v>
      </c>
      <c r="AU41">
        <v>1.89</v>
      </c>
      <c r="AV41">
        <v>0.75</v>
      </c>
      <c r="AW41">
        <v>1.39</v>
      </c>
      <c r="AX41">
        <v>2.5099999999999998</v>
      </c>
      <c r="AY41">
        <v>0.72</v>
      </c>
      <c r="AZ41">
        <v>0.61</v>
      </c>
      <c r="BA41">
        <v>0.48</v>
      </c>
      <c r="BB41">
        <v>31.83</v>
      </c>
      <c r="BC41" t="s">
        <v>144</v>
      </c>
      <c r="BD41" t="s">
        <v>145</v>
      </c>
      <c r="BE41">
        <v>75871.67</v>
      </c>
      <c r="BF41">
        <v>77280.070000000007</v>
      </c>
      <c r="BG41">
        <v>18911010</v>
      </c>
      <c r="BH41">
        <v>2880184</v>
      </c>
      <c r="BI41">
        <v>345.57</v>
      </c>
      <c r="BJ41">
        <v>492570.2</v>
      </c>
      <c r="BK41">
        <v>1417.92</v>
      </c>
      <c r="BL41">
        <v>7742.32</v>
      </c>
      <c r="BM41">
        <v>9228508</v>
      </c>
      <c r="BN41">
        <v>6790703</v>
      </c>
      <c r="BO41">
        <v>407.8</v>
      </c>
      <c r="BP41">
        <v>187276</v>
      </c>
      <c r="BQ41">
        <v>5870.26</v>
      </c>
      <c r="BR41">
        <v>2970252</v>
      </c>
      <c r="BS41">
        <v>38841.75</v>
      </c>
      <c r="BT41">
        <v>1046526</v>
      </c>
      <c r="BU41">
        <v>8283032</v>
      </c>
      <c r="BV41">
        <v>2405.04</v>
      </c>
      <c r="BW41">
        <v>124571.1</v>
      </c>
      <c r="BX41">
        <v>155564.6</v>
      </c>
      <c r="BY41">
        <v>55374.91</v>
      </c>
      <c r="BZ41">
        <v>3565.67</v>
      </c>
      <c r="CA41">
        <v>43674.79</v>
      </c>
      <c r="CB41">
        <v>246030.2</v>
      </c>
      <c r="CC41">
        <v>1212828</v>
      </c>
      <c r="CD41">
        <v>58594.58</v>
      </c>
      <c r="CE41">
        <v>1631850</v>
      </c>
      <c r="CF41">
        <v>109624.6</v>
      </c>
      <c r="CG41">
        <v>256292.2</v>
      </c>
      <c r="CH41">
        <v>1773382</v>
      </c>
      <c r="CI41">
        <v>1509.37</v>
      </c>
      <c r="CJ41">
        <v>131.47999999999999</v>
      </c>
    </row>
    <row r="42" spans="1:88" ht="14.25" customHeight="1" x14ac:dyDescent="0.25">
      <c r="H42" s="12" t="s">
        <v>234</v>
      </c>
      <c r="I42" s="12">
        <f>AVERAGE(I38:I41)</f>
        <v>1.714</v>
      </c>
      <c r="J42" s="12">
        <f t="shared" ref="J42:AE42" si="5">AVERAGE(J38:J41)</f>
        <v>747.3</v>
      </c>
      <c r="K42" s="12">
        <f t="shared" si="5"/>
        <v>763.05</v>
      </c>
      <c r="L42" s="12">
        <f t="shared" si="5"/>
        <v>776.9</v>
      </c>
      <c r="M42" s="12">
        <f t="shared" si="5"/>
        <v>14.882499999999999</v>
      </c>
      <c r="N42" s="12">
        <f t="shared" si="5"/>
        <v>14.84</v>
      </c>
      <c r="O42" s="12">
        <f t="shared" si="5"/>
        <v>0.13765000000000002</v>
      </c>
      <c r="P42" s="12">
        <f t="shared" si="5"/>
        <v>195.79999999999998</v>
      </c>
      <c r="Q42" s="12">
        <f t="shared" si="5"/>
        <v>198.47499999999999</v>
      </c>
      <c r="R42" s="12">
        <f t="shared" si="5"/>
        <v>2946</v>
      </c>
      <c r="S42" s="12">
        <f t="shared" si="5"/>
        <v>1998</v>
      </c>
      <c r="T42" s="12">
        <f t="shared" si="5"/>
        <v>2877</v>
      </c>
      <c r="U42" s="12">
        <f t="shared" si="5"/>
        <v>2461.25</v>
      </c>
      <c r="V42" s="12">
        <f t="shared" si="5"/>
        <v>2958</v>
      </c>
      <c r="W42" s="12">
        <f t="shared" si="5"/>
        <v>3.6552500000000001</v>
      </c>
      <c r="X42" s="12">
        <f t="shared" si="5"/>
        <v>3.6697500000000001</v>
      </c>
      <c r="Y42" s="12">
        <f t="shared" si="5"/>
        <v>3.9007499999999999</v>
      </c>
      <c r="Z42" s="12">
        <f t="shared" si="5"/>
        <v>11.0975</v>
      </c>
      <c r="AA42" s="12">
        <f t="shared" si="5"/>
        <v>32.217500000000001</v>
      </c>
      <c r="AB42" s="12">
        <f t="shared" si="5"/>
        <v>11.1975</v>
      </c>
      <c r="AC42" s="12">
        <f t="shared" si="5"/>
        <v>50.6875</v>
      </c>
      <c r="AD42" s="12">
        <f t="shared" si="5"/>
        <v>1.4999999999999996E-4</v>
      </c>
      <c r="AE42" s="12">
        <f t="shared" si="5"/>
        <v>8.25E-4</v>
      </c>
    </row>
    <row r="43" spans="1:88" ht="14.25" customHeight="1" x14ac:dyDescent="0.25">
      <c r="H43" s="12" t="s">
        <v>235</v>
      </c>
      <c r="I43" s="12">
        <f>_xlfn.STDEV.P(I38:I41)</f>
        <v>9.1378334412484854E-3</v>
      </c>
      <c r="J43" s="12">
        <f t="shared" ref="J43:AE43" si="6">_xlfn.STDEV.P(J38:J41)</f>
        <v>7.3324620694552456</v>
      </c>
      <c r="K43" s="12">
        <f t="shared" si="6"/>
        <v>4.5169126624277336</v>
      </c>
      <c r="L43" s="12">
        <f t="shared" si="6"/>
        <v>5.1366331385451138</v>
      </c>
      <c r="M43" s="12">
        <f t="shared" si="6"/>
        <v>0.47049840594841541</v>
      </c>
      <c r="N43" s="12">
        <f t="shared" si="6"/>
        <v>0.12267844146385326</v>
      </c>
      <c r="O43" s="12">
        <f t="shared" si="6"/>
        <v>0.11299633843625198</v>
      </c>
      <c r="P43" s="12">
        <f t="shared" si="6"/>
        <v>1.3910427743243576</v>
      </c>
      <c r="Q43" s="12">
        <f t="shared" si="6"/>
        <v>2.0753011829611667</v>
      </c>
      <c r="R43" s="12">
        <f t="shared" si="6"/>
        <v>24.869660230891775</v>
      </c>
      <c r="S43" s="12">
        <f t="shared" si="6"/>
        <v>111.83246398072431</v>
      </c>
      <c r="T43" s="12">
        <f t="shared" si="6"/>
        <v>11.704699910719626</v>
      </c>
      <c r="U43" s="12">
        <f t="shared" si="6"/>
        <v>27.967615200442101</v>
      </c>
      <c r="V43" s="12">
        <f t="shared" si="6"/>
        <v>17.363755354185336</v>
      </c>
      <c r="W43" s="12">
        <f t="shared" si="6"/>
        <v>3.693490896157723E-2</v>
      </c>
      <c r="X43" s="12">
        <f t="shared" si="6"/>
        <v>1.3553136168429741E-2</v>
      </c>
      <c r="Y43" s="12">
        <f t="shared" si="6"/>
        <v>3.0449753693585095E-2</v>
      </c>
      <c r="Z43" s="12">
        <f t="shared" si="6"/>
        <v>7.2929760729073964E-2</v>
      </c>
      <c r="AA43" s="12">
        <f t="shared" si="6"/>
        <v>0.27371289702898605</v>
      </c>
      <c r="AB43" s="12">
        <f t="shared" si="6"/>
        <v>0.19575175605853473</v>
      </c>
      <c r="AC43" s="12">
        <f t="shared" si="6"/>
        <v>0.33033127311836313</v>
      </c>
      <c r="AD43" s="12">
        <f t="shared" si="6"/>
        <v>2.093442141545832E-3</v>
      </c>
      <c r="AE43" s="12">
        <f t="shared" si="6"/>
        <v>9.7307502280142828E-4</v>
      </c>
    </row>
    <row r="44" spans="1:88" ht="14.25" customHeight="1" x14ac:dyDescent="0.25">
      <c r="H44" s="12" t="s">
        <v>239</v>
      </c>
      <c r="I44" s="7">
        <v>1.629854639583191</v>
      </c>
      <c r="J44" s="8">
        <v>732.30479104599794</v>
      </c>
      <c r="K44" s="8">
        <v>732.30479104599794</v>
      </c>
      <c r="L44" s="8">
        <v>732.30479104599794</v>
      </c>
      <c r="M44" s="8">
        <v>13.144939769513622</v>
      </c>
      <c r="N44" s="8">
        <v>13.144939769513622</v>
      </c>
      <c r="O44" s="8" t="s">
        <v>178</v>
      </c>
      <c r="P44" s="8">
        <v>189.86480267983572</v>
      </c>
      <c r="Q44" s="8">
        <v>189.86480267983572</v>
      </c>
      <c r="R44" s="8">
        <v>2891.2972901105072</v>
      </c>
      <c r="S44" s="8">
        <v>2891.2972901105072</v>
      </c>
      <c r="T44" s="8">
        <v>2891.2972901105072</v>
      </c>
      <c r="U44" s="8">
        <v>2891.2972901105072</v>
      </c>
      <c r="V44" s="8">
        <v>2891.2972901105072</v>
      </c>
      <c r="W44" s="8">
        <v>3.5436321187321096</v>
      </c>
      <c r="X44" s="8">
        <v>3.5436321187321096</v>
      </c>
      <c r="Y44" s="8">
        <v>3.6487523396093859</v>
      </c>
      <c r="Z44" s="8">
        <v>9.1798443353015884</v>
      </c>
      <c r="AA44" s="8">
        <v>30.848363883611935</v>
      </c>
      <c r="AB44" s="8">
        <v>11.327440623504636</v>
      </c>
      <c r="AC44" s="8">
        <v>50.909624727667854</v>
      </c>
      <c r="AD44" s="8" t="s">
        <v>178</v>
      </c>
      <c r="AE44" s="8" t="s">
        <v>178</v>
      </c>
    </row>
    <row r="45" spans="1:88" ht="14.25" customHeight="1" x14ac:dyDescent="0.25">
      <c r="H45" s="12" t="s">
        <v>240</v>
      </c>
      <c r="I45" s="12">
        <f>I42/I44</f>
        <v>1.0516275245492614</v>
      </c>
      <c r="J45" s="12">
        <f t="shared" ref="J45:AE45" si="7">J42/J44</f>
        <v>1.0204767320074246</v>
      </c>
      <c r="K45" s="12">
        <f t="shared" si="7"/>
        <v>1.0419841701569188</v>
      </c>
      <c r="L45" s="12">
        <f t="shared" si="7"/>
        <v>1.0608970602121881</v>
      </c>
      <c r="M45" s="12">
        <f t="shared" si="7"/>
        <v>1.1321847236239309</v>
      </c>
      <c r="N45" s="12">
        <f t="shared" si="7"/>
        <v>1.1289515403043264</v>
      </c>
      <c r="O45" s="12" t="e">
        <f t="shared" si="7"/>
        <v>#VALUE!</v>
      </c>
      <c r="P45" s="12">
        <f t="shared" si="7"/>
        <v>1.0312601242378381</v>
      </c>
      <c r="Q45" s="12">
        <f t="shared" si="7"/>
        <v>1.0453490968238248</v>
      </c>
      <c r="R45" s="12">
        <f t="shared" si="7"/>
        <v>1.0189197804309504</v>
      </c>
      <c r="S45" s="12">
        <f t="shared" si="7"/>
        <v>0.69103928082180544</v>
      </c>
      <c r="T45" s="12">
        <f t="shared" si="7"/>
        <v>0.99505506052268988</v>
      </c>
      <c r="U45" s="12">
        <f t="shared" si="7"/>
        <v>0.85126147643777217</v>
      </c>
      <c r="V45" s="12">
        <f t="shared" si="7"/>
        <v>1.0230701665019524</v>
      </c>
      <c r="W45" s="12">
        <f t="shared" si="7"/>
        <v>1.0314981571246811</v>
      </c>
      <c r="X45" s="12">
        <f t="shared" si="7"/>
        <v>1.0355900039965251</v>
      </c>
      <c r="Y45" s="12">
        <f t="shared" si="7"/>
        <v>1.0690640627085124</v>
      </c>
      <c r="Z45" s="12">
        <f t="shared" si="7"/>
        <v>1.2088984948605244</v>
      </c>
      <c r="AA45" s="12">
        <f t="shared" si="7"/>
        <v>1.0443827789880102</v>
      </c>
      <c r="AB45" s="12">
        <f t="shared" si="7"/>
        <v>0.98852868641526959</v>
      </c>
      <c r="AC45" s="12">
        <f t="shared" si="7"/>
        <v>0.9956368814569726</v>
      </c>
      <c r="AD45" s="12" t="e">
        <f t="shared" si="7"/>
        <v>#VALUE!</v>
      </c>
      <c r="AE45" s="12" t="e">
        <f t="shared" si="7"/>
        <v>#VALUE!</v>
      </c>
    </row>
    <row r="46" spans="1:88" ht="14.25" customHeight="1" x14ac:dyDescent="0.25">
      <c r="H46" s="12" t="s">
        <v>241</v>
      </c>
      <c r="I46" s="12" t="s">
        <v>243</v>
      </c>
      <c r="J46" s="12" t="s">
        <v>244</v>
      </c>
      <c r="K46" s="12" t="s">
        <v>244</v>
      </c>
      <c r="L46" s="12" t="s">
        <v>243</v>
      </c>
      <c r="M46" s="12" t="s">
        <v>245</v>
      </c>
      <c r="N46" s="12" t="s">
        <v>245</v>
      </c>
      <c r="O46" s="12" t="s">
        <v>246</v>
      </c>
      <c r="P46" s="12" t="s">
        <v>244</v>
      </c>
      <c r="Q46" s="12" t="s">
        <v>244</v>
      </c>
      <c r="R46" s="12" t="s">
        <v>244</v>
      </c>
      <c r="S46" s="12" t="s">
        <v>247</v>
      </c>
      <c r="T46" s="12" t="s">
        <v>244</v>
      </c>
      <c r="U46" s="12" t="s">
        <v>245</v>
      </c>
      <c r="V46" s="12" t="s">
        <v>244</v>
      </c>
      <c r="W46" s="12" t="s">
        <v>244</v>
      </c>
      <c r="X46" s="12" t="s">
        <v>244</v>
      </c>
      <c r="Y46" s="12" t="s">
        <v>243</v>
      </c>
      <c r="Z46" s="12" t="s">
        <v>245</v>
      </c>
      <c r="AA46" s="12" t="s">
        <v>244</v>
      </c>
      <c r="AB46" s="12" t="s">
        <v>244</v>
      </c>
      <c r="AC46" s="12" t="s">
        <v>244</v>
      </c>
      <c r="AD46" s="12" t="s">
        <v>246</v>
      </c>
      <c r="AE46" s="12" t="s">
        <v>246</v>
      </c>
    </row>
    <row r="47" spans="1:88" ht="14.25" customHeight="1" x14ac:dyDescent="0.25"/>
    <row r="48" spans="1:88" ht="14.25" customHeight="1" x14ac:dyDescent="0.25">
      <c r="A48" s="1" t="s">
        <v>250</v>
      </c>
    </row>
    <row r="49" spans="1:88" ht="14.25" customHeight="1" x14ac:dyDescent="0.25">
      <c r="A49" t="s">
        <v>0</v>
      </c>
      <c r="B49" t="s">
        <v>1</v>
      </c>
      <c r="C49" t="s">
        <v>2</v>
      </c>
      <c r="D49" t="s">
        <v>3</v>
      </c>
      <c r="E49" t="s">
        <v>4</v>
      </c>
      <c r="F49" t="s">
        <v>5</v>
      </c>
      <c r="G49" t="s">
        <v>6</v>
      </c>
      <c r="H49" t="s">
        <v>7</v>
      </c>
      <c r="I49" t="s">
        <v>146</v>
      </c>
      <c r="J49" t="s">
        <v>147</v>
      </c>
      <c r="K49" t="s">
        <v>148</v>
      </c>
      <c r="L49" t="s">
        <v>149</v>
      </c>
      <c r="M49" t="s">
        <v>150</v>
      </c>
      <c r="N49" t="s">
        <v>151</v>
      </c>
      <c r="O49" t="s">
        <v>152</v>
      </c>
      <c r="P49" t="s">
        <v>153</v>
      </c>
      <c r="Q49" t="s">
        <v>154</v>
      </c>
      <c r="R49" t="s">
        <v>155</v>
      </c>
      <c r="S49" t="s">
        <v>156</v>
      </c>
      <c r="T49" t="s">
        <v>157</v>
      </c>
      <c r="U49" t="s">
        <v>158</v>
      </c>
      <c r="V49" t="s">
        <v>159</v>
      </c>
      <c r="W49" t="s">
        <v>160</v>
      </c>
      <c r="X49" t="s">
        <v>161</v>
      </c>
      <c r="Y49" t="s">
        <v>162</v>
      </c>
      <c r="Z49" t="s">
        <v>163</v>
      </c>
      <c r="AA49" t="s">
        <v>164</v>
      </c>
      <c r="AB49" t="s">
        <v>165</v>
      </c>
      <c r="AC49" t="s">
        <v>166</v>
      </c>
      <c r="AD49" t="s">
        <v>167</v>
      </c>
      <c r="AE49" t="s">
        <v>168</v>
      </c>
      <c r="AF49" t="s">
        <v>184</v>
      </c>
      <c r="AG49" t="s">
        <v>185</v>
      </c>
      <c r="AH49" t="s">
        <v>186</v>
      </c>
      <c r="AI49" t="s">
        <v>187</v>
      </c>
      <c r="AJ49" t="s">
        <v>188</v>
      </c>
      <c r="AK49" t="s">
        <v>189</v>
      </c>
      <c r="AL49" t="s">
        <v>190</v>
      </c>
      <c r="AM49" t="s">
        <v>191</v>
      </c>
      <c r="AN49" t="s">
        <v>192</v>
      </c>
      <c r="AO49" t="s">
        <v>193</v>
      </c>
      <c r="AP49" t="s">
        <v>194</v>
      </c>
      <c r="AQ49" t="s">
        <v>195</v>
      </c>
      <c r="AR49" t="s">
        <v>196</v>
      </c>
      <c r="AS49" t="s">
        <v>197</v>
      </c>
      <c r="AT49" t="s">
        <v>198</v>
      </c>
      <c r="AU49" t="s">
        <v>199</v>
      </c>
      <c r="AV49" t="s">
        <v>200</v>
      </c>
      <c r="AW49" t="s">
        <v>201</v>
      </c>
      <c r="AX49" t="s">
        <v>202</v>
      </c>
      <c r="AY49" t="s">
        <v>203</v>
      </c>
      <c r="AZ49" t="s">
        <v>204</v>
      </c>
      <c r="BA49" t="s">
        <v>205</v>
      </c>
      <c r="BB49" t="s">
        <v>206</v>
      </c>
      <c r="BC49" t="s">
        <v>207</v>
      </c>
      <c r="BD49" t="s">
        <v>208</v>
      </c>
      <c r="BE49" t="s">
        <v>209</v>
      </c>
      <c r="BF49" t="s">
        <v>210</v>
      </c>
      <c r="BG49" t="s">
        <v>211</v>
      </c>
      <c r="BH49" t="s">
        <v>212</v>
      </c>
      <c r="BI49" t="s">
        <v>213</v>
      </c>
      <c r="BJ49" t="s">
        <v>214</v>
      </c>
      <c r="BK49" t="s">
        <v>215</v>
      </c>
      <c r="BL49" t="s">
        <v>216</v>
      </c>
      <c r="BM49" t="s">
        <v>217</v>
      </c>
      <c r="BN49" t="s">
        <v>218</v>
      </c>
      <c r="BO49" t="s">
        <v>219</v>
      </c>
      <c r="BP49" t="s">
        <v>220</v>
      </c>
      <c r="BQ49" t="s">
        <v>221</v>
      </c>
      <c r="BR49" t="s">
        <v>222</v>
      </c>
      <c r="BS49" s="5" t="s">
        <v>169</v>
      </c>
      <c r="BT49" s="5" t="s">
        <v>170</v>
      </c>
      <c r="BU49" s="5" t="s">
        <v>171</v>
      </c>
      <c r="BV49" t="s">
        <v>223</v>
      </c>
      <c r="BW49" t="s">
        <v>224</v>
      </c>
      <c r="BX49" t="s">
        <v>225</v>
      </c>
      <c r="BY49" t="s">
        <v>226</v>
      </c>
      <c r="BZ49" s="5" t="s">
        <v>172</v>
      </c>
      <c r="CA49" s="5" t="s">
        <v>173</v>
      </c>
      <c r="CB49" s="5" t="s">
        <v>174</v>
      </c>
      <c r="CC49" t="s">
        <v>227</v>
      </c>
      <c r="CD49" t="s">
        <v>228</v>
      </c>
      <c r="CE49" s="5" t="s">
        <v>175</v>
      </c>
      <c r="CF49" s="5" t="s">
        <v>176</v>
      </c>
      <c r="CG49" t="s">
        <v>229</v>
      </c>
      <c r="CH49" s="5" t="s">
        <v>177</v>
      </c>
      <c r="CI49" t="s">
        <v>230</v>
      </c>
      <c r="CJ49" t="s">
        <v>231</v>
      </c>
    </row>
    <row r="50" spans="1:88" ht="14.25" customHeight="1" x14ac:dyDescent="0.25">
      <c r="A50" t="s">
        <v>40</v>
      </c>
      <c r="B50" t="s">
        <v>41</v>
      </c>
      <c r="C50" t="s">
        <v>42</v>
      </c>
      <c r="D50" s="3">
        <v>44160</v>
      </c>
      <c r="E50" s="4">
        <v>0.68680555555555556</v>
      </c>
      <c r="F50">
        <v>3110</v>
      </c>
      <c r="G50" t="s">
        <v>8</v>
      </c>
      <c r="H50" t="s">
        <v>9</v>
      </c>
      <c r="I50">
        <v>53.61</v>
      </c>
      <c r="J50">
        <v>653.4</v>
      </c>
      <c r="K50">
        <v>672.8</v>
      </c>
      <c r="L50">
        <v>687.3</v>
      </c>
      <c r="M50">
        <v>50.88</v>
      </c>
      <c r="N50">
        <v>55.3</v>
      </c>
      <c r="O50">
        <v>503.2</v>
      </c>
      <c r="P50">
        <v>330.6</v>
      </c>
      <c r="Q50">
        <v>334.3</v>
      </c>
      <c r="R50">
        <v>1355</v>
      </c>
      <c r="S50">
        <v>1394</v>
      </c>
      <c r="T50">
        <v>1322</v>
      </c>
      <c r="U50">
        <v>1342</v>
      </c>
      <c r="V50">
        <v>1398</v>
      </c>
      <c r="W50">
        <v>10.75</v>
      </c>
      <c r="X50">
        <v>10.97</v>
      </c>
      <c r="Y50">
        <v>11.33</v>
      </c>
      <c r="Z50">
        <v>59.38</v>
      </c>
      <c r="AA50">
        <v>54.31</v>
      </c>
      <c r="AB50">
        <v>10.73</v>
      </c>
      <c r="AC50">
        <v>10.55</v>
      </c>
      <c r="AD50">
        <v>10.72</v>
      </c>
      <c r="AE50">
        <v>10.64</v>
      </c>
      <c r="AF50" t="s">
        <v>143</v>
      </c>
      <c r="AG50">
        <v>1.26</v>
      </c>
      <c r="AH50">
        <v>1.32</v>
      </c>
      <c r="AI50">
        <v>0.83</v>
      </c>
      <c r="AJ50">
        <v>0.66</v>
      </c>
      <c r="AK50">
        <v>4.4800000000000004</v>
      </c>
      <c r="AL50">
        <v>0.74</v>
      </c>
      <c r="AM50">
        <v>8.59</v>
      </c>
      <c r="AN50">
        <v>2.4500000000000002</v>
      </c>
      <c r="AO50">
        <v>2.0099999999999998</v>
      </c>
      <c r="AP50">
        <v>2.88</v>
      </c>
      <c r="AQ50">
        <v>8.23</v>
      </c>
      <c r="AR50">
        <v>0.84</v>
      </c>
      <c r="AS50">
        <v>3.21</v>
      </c>
      <c r="AT50">
        <v>0.53</v>
      </c>
      <c r="AU50">
        <v>1.23</v>
      </c>
      <c r="AV50">
        <v>0.14000000000000001</v>
      </c>
      <c r="AW50">
        <v>0.05</v>
      </c>
      <c r="AX50">
        <v>2.1</v>
      </c>
      <c r="AY50">
        <v>0.56000000000000005</v>
      </c>
      <c r="AZ50">
        <v>0.67</v>
      </c>
      <c r="BA50">
        <v>0.39</v>
      </c>
      <c r="BB50">
        <v>1.2</v>
      </c>
      <c r="BC50">
        <v>1.2</v>
      </c>
      <c r="BD50" t="s">
        <v>145</v>
      </c>
      <c r="BE50">
        <v>2567895</v>
      </c>
      <c r="BF50">
        <v>72786.23</v>
      </c>
      <c r="BG50">
        <v>18206770</v>
      </c>
      <c r="BH50">
        <v>2776366</v>
      </c>
      <c r="BI50">
        <v>1267.8800000000001</v>
      </c>
      <c r="BJ50">
        <v>1959542</v>
      </c>
      <c r="BK50">
        <v>244504</v>
      </c>
      <c r="BL50">
        <v>13379.93</v>
      </c>
      <c r="BM50">
        <v>14998890</v>
      </c>
      <c r="BN50">
        <v>3365355</v>
      </c>
      <c r="BO50">
        <v>292.24</v>
      </c>
      <c r="BP50">
        <v>93696.51</v>
      </c>
      <c r="BQ50">
        <v>3410.51</v>
      </c>
      <c r="BR50">
        <v>1517571</v>
      </c>
      <c r="BS50">
        <v>41181.870000000003</v>
      </c>
      <c r="BT50">
        <v>1114536</v>
      </c>
      <c r="BU50">
        <v>9009680</v>
      </c>
      <c r="BV50">
        <v>7367.5</v>
      </c>
      <c r="BW50">
        <v>397252.1</v>
      </c>
      <c r="BX50">
        <v>479363</v>
      </c>
      <c r="BY50">
        <v>311133.2</v>
      </c>
      <c r="BZ50">
        <v>3589.75</v>
      </c>
      <c r="CA50">
        <v>46190.3</v>
      </c>
      <c r="CB50">
        <v>267302.7</v>
      </c>
      <c r="CC50">
        <v>2208545</v>
      </c>
      <c r="CD50">
        <v>62823.35</v>
      </c>
      <c r="CE50">
        <v>1794677</v>
      </c>
      <c r="CF50">
        <v>118131.1</v>
      </c>
      <c r="CG50">
        <v>58150.97</v>
      </c>
      <c r="CH50">
        <v>1949279</v>
      </c>
      <c r="CI50">
        <v>352964.8</v>
      </c>
      <c r="CJ50">
        <v>314599.3</v>
      </c>
    </row>
    <row r="51" spans="1:88" ht="14.25" customHeight="1" x14ac:dyDescent="0.25">
      <c r="A51" t="s">
        <v>43</v>
      </c>
      <c r="B51" t="s">
        <v>41</v>
      </c>
      <c r="C51" t="s">
        <v>42</v>
      </c>
      <c r="D51" s="3">
        <v>44160</v>
      </c>
      <c r="E51" s="4">
        <v>0.69097222222222221</v>
      </c>
      <c r="F51">
        <v>3110</v>
      </c>
      <c r="G51" t="s">
        <v>8</v>
      </c>
      <c r="H51" t="s">
        <v>9</v>
      </c>
      <c r="I51">
        <v>53.02</v>
      </c>
      <c r="J51">
        <v>659.8</v>
      </c>
      <c r="K51">
        <v>664.4</v>
      </c>
      <c r="L51">
        <v>678.7</v>
      </c>
      <c r="M51">
        <v>54.97</v>
      </c>
      <c r="N51">
        <v>54.54</v>
      </c>
      <c r="O51">
        <v>500.8</v>
      </c>
      <c r="P51">
        <v>337.3</v>
      </c>
      <c r="Q51">
        <v>330.4</v>
      </c>
      <c r="R51">
        <v>1349</v>
      </c>
      <c r="S51">
        <v>1281</v>
      </c>
      <c r="T51">
        <v>1335</v>
      </c>
      <c r="U51">
        <v>1327</v>
      </c>
      <c r="V51">
        <v>1390</v>
      </c>
      <c r="W51">
        <v>10.86</v>
      </c>
      <c r="X51">
        <v>10.97</v>
      </c>
      <c r="Y51">
        <v>11.3</v>
      </c>
      <c r="Z51">
        <v>58.77</v>
      </c>
      <c r="AA51">
        <v>54.22</v>
      </c>
      <c r="AB51">
        <v>10.69</v>
      </c>
      <c r="AC51">
        <v>10.49</v>
      </c>
      <c r="AD51">
        <v>10.69</v>
      </c>
      <c r="AE51">
        <v>10.58</v>
      </c>
      <c r="AF51" t="s">
        <v>143</v>
      </c>
      <c r="AG51">
        <v>1.39</v>
      </c>
      <c r="AH51">
        <v>2.2200000000000002</v>
      </c>
      <c r="AI51">
        <v>0.88</v>
      </c>
      <c r="AJ51">
        <v>0.61</v>
      </c>
      <c r="AK51">
        <v>5.61</v>
      </c>
      <c r="AL51">
        <v>1.27</v>
      </c>
      <c r="AM51">
        <v>8.06</v>
      </c>
      <c r="AN51">
        <v>2.36</v>
      </c>
      <c r="AO51">
        <v>2.17</v>
      </c>
      <c r="AP51">
        <v>3.63</v>
      </c>
      <c r="AQ51">
        <v>8.4499999999999993</v>
      </c>
      <c r="AR51">
        <v>0.77</v>
      </c>
      <c r="AS51">
        <v>2.66</v>
      </c>
      <c r="AT51">
        <v>0.04</v>
      </c>
      <c r="AU51">
        <v>0.16</v>
      </c>
      <c r="AV51">
        <v>0.28000000000000003</v>
      </c>
      <c r="AW51">
        <v>0.71</v>
      </c>
      <c r="AX51">
        <v>1.48</v>
      </c>
      <c r="AY51">
        <v>0.16</v>
      </c>
      <c r="AZ51">
        <v>1.02</v>
      </c>
      <c r="BA51">
        <v>1.51</v>
      </c>
      <c r="BB51">
        <v>0.64</v>
      </c>
      <c r="BC51">
        <v>0.98</v>
      </c>
      <c r="BD51" t="s">
        <v>145</v>
      </c>
      <c r="BE51">
        <v>2571131</v>
      </c>
      <c r="BF51">
        <v>73871.42</v>
      </c>
      <c r="BG51">
        <v>18200880</v>
      </c>
      <c r="BH51">
        <v>2775381</v>
      </c>
      <c r="BI51">
        <v>1375.67</v>
      </c>
      <c r="BJ51">
        <v>1956426</v>
      </c>
      <c r="BK51">
        <v>242073.9</v>
      </c>
      <c r="BL51">
        <v>13705.77</v>
      </c>
      <c r="BM51">
        <v>15039980</v>
      </c>
      <c r="BN51">
        <v>3339106</v>
      </c>
      <c r="BO51">
        <v>270.01</v>
      </c>
      <c r="BP51">
        <v>95803.13</v>
      </c>
      <c r="BQ51">
        <v>3388.29</v>
      </c>
      <c r="BR51">
        <v>1527369</v>
      </c>
      <c r="BS51">
        <v>41393.129999999997</v>
      </c>
      <c r="BT51">
        <v>1110992</v>
      </c>
      <c r="BU51">
        <v>9120958</v>
      </c>
      <c r="BV51">
        <v>7480.53</v>
      </c>
      <c r="BW51">
        <v>401867</v>
      </c>
      <c r="BX51">
        <v>484050.1</v>
      </c>
      <c r="BY51">
        <v>307246.59999999998</v>
      </c>
      <c r="BZ51">
        <v>3735.72</v>
      </c>
      <c r="CA51">
        <v>45952.98</v>
      </c>
      <c r="CB51">
        <v>270238.8</v>
      </c>
      <c r="CC51">
        <v>2228844</v>
      </c>
      <c r="CD51">
        <v>63626.65</v>
      </c>
      <c r="CE51">
        <v>1823349</v>
      </c>
      <c r="CF51">
        <v>120393.8</v>
      </c>
      <c r="CG51">
        <v>58741.17</v>
      </c>
      <c r="CH51">
        <v>1986823</v>
      </c>
      <c r="CI51">
        <v>358946.9</v>
      </c>
      <c r="CJ51">
        <v>318986.8</v>
      </c>
    </row>
    <row r="52" spans="1:88" ht="14.25" customHeight="1" x14ac:dyDescent="0.25">
      <c r="A52" t="s">
        <v>95</v>
      </c>
      <c r="B52" t="s">
        <v>41</v>
      </c>
      <c r="C52" t="s">
        <v>42</v>
      </c>
      <c r="D52" s="3">
        <v>44160</v>
      </c>
      <c r="E52" s="4">
        <v>0.79236111111111107</v>
      </c>
      <c r="F52">
        <v>3110</v>
      </c>
      <c r="G52" t="s">
        <v>8</v>
      </c>
      <c r="H52" t="s">
        <v>9</v>
      </c>
      <c r="I52">
        <v>54.47</v>
      </c>
      <c r="J52">
        <v>650.9</v>
      </c>
      <c r="K52">
        <v>669.4</v>
      </c>
      <c r="L52">
        <v>686.4</v>
      </c>
      <c r="M52">
        <v>54.82</v>
      </c>
      <c r="N52">
        <v>55.4</v>
      </c>
      <c r="O52">
        <v>500.7</v>
      </c>
      <c r="P52">
        <v>335.4</v>
      </c>
      <c r="Q52">
        <v>333.3</v>
      </c>
      <c r="R52">
        <v>1354</v>
      </c>
      <c r="S52">
        <v>1456</v>
      </c>
      <c r="T52">
        <v>1334</v>
      </c>
      <c r="U52">
        <v>1383</v>
      </c>
      <c r="V52">
        <v>1386</v>
      </c>
      <c r="W52">
        <v>10.59</v>
      </c>
      <c r="X52">
        <v>11</v>
      </c>
      <c r="Y52">
        <v>11.4</v>
      </c>
      <c r="Z52">
        <v>59.08</v>
      </c>
      <c r="AA52">
        <v>54.18</v>
      </c>
      <c r="AB52">
        <v>10.050000000000001</v>
      </c>
      <c r="AC52">
        <v>10.47</v>
      </c>
      <c r="AD52">
        <v>10.6</v>
      </c>
      <c r="AE52">
        <v>10.57</v>
      </c>
      <c r="AF52" t="s">
        <v>143</v>
      </c>
      <c r="AG52">
        <v>0.97</v>
      </c>
      <c r="AH52">
        <v>1.45</v>
      </c>
      <c r="AI52">
        <v>0.38</v>
      </c>
      <c r="AJ52">
        <v>0.84</v>
      </c>
      <c r="AK52">
        <v>3.59</v>
      </c>
      <c r="AL52">
        <v>0.76</v>
      </c>
      <c r="AM52">
        <v>10.039999999999999</v>
      </c>
      <c r="AN52">
        <v>2.2000000000000002</v>
      </c>
      <c r="AO52">
        <v>1.89</v>
      </c>
      <c r="AP52">
        <v>4.0199999999999996</v>
      </c>
      <c r="AQ52">
        <v>16.190000000000001</v>
      </c>
      <c r="AR52">
        <v>0.27</v>
      </c>
      <c r="AS52">
        <v>2.35</v>
      </c>
      <c r="AT52">
        <v>0.55000000000000004</v>
      </c>
      <c r="AU52">
        <v>2.2599999999999998</v>
      </c>
      <c r="AV52">
        <v>0.45</v>
      </c>
      <c r="AW52">
        <v>0.67</v>
      </c>
      <c r="AX52">
        <v>1.82</v>
      </c>
      <c r="AY52">
        <v>0.75</v>
      </c>
      <c r="AZ52">
        <v>0.79</v>
      </c>
      <c r="BA52">
        <v>1.21</v>
      </c>
      <c r="BB52">
        <v>0.91</v>
      </c>
      <c r="BC52">
        <v>0.97</v>
      </c>
      <c r="BD52" t="s">
        <v>145</v>
      </c>
      <c r="BE52">
        <v>2418692</v>
      </c>
      <c r="BF52">
        <v>70026.16</v>
      </c>
      <c r="BG52">
        <v>16794570</v>
      </c>
      <c r="BH52">
        <v>2570058</v>
      </c>
      <c r="BI52">
        <v>1317.88</v>
      </c>
      <c r="BJ52">
        <v>1819576</v>
      </c>
      <c r="BK52">
        <v>229834.5</v>
      </c>
      <c r="BL52">
        <v>13100.81</v>
      </c>
      <c r="BM52">
        <v>13869530</v>
      </c>
      <c r="BN52">
        <v>3174835</v>
      </c>
      <c r="BO52">
        <v>294.45999999999998</v>
      </c>
      <c r="BP52">
        <v>87631.38</v>
      </c>
      <c r="BQ52">
        <v>3393.85</v>
      </c>
      <c r="BR52">
        <v>1394334</v>
      </c>
      <c r="BS52">
        <v>39775.760000000002</v>
      </c>
      <c r="BT52">
        <v>1051578</v>
      </c>
      <c r="BU52">
        <v>8351832</v>
      </c>
      <c r="BV52">
        <v>7002.5</v>
      </c>
      <c r="BW52">
        <v>369110.7</v>
      </c>
      <c r="BX52">
        <v>447062.8</v>
      </c>
      <c r="BY52">
        <v>292213</v>
      </c>
      <c r="BZ52">
        <v>3577.9</v>
      </c>
      <c r="CA52">
        <v>43837.25</v>
      </c>
      <c r="CB52">
        <v>250362.9</v>
      </c>
      <c r="CC52">
        <v>2063674</v>
      </c>
      <c r="CD52">
        <v>55532.34</v>
      </c>
      <c r="CE52">
        <v>1692092</v>
      </c>
      <c r="CF52">
        <v>111378.6</v>
      </c>
      <c r="CG52">
        <v>54395.519999999997</v>
      </c>
      <c r="CH52">
        <v>1848549</v>
      </c>
      <c r="CI52">
        <v>330924.3</v>
      </c>
      <c r="CJ52">
        <v>296427.3</v>
      </c>
    </row>
    <row r="53" spans="1:88" ht="14.25" customHeight="1" x14ac:dyDescent="0.25">
      <c r="A53" t="s">
        <v>141</v>
      </c>
      <c r="B53" t="s">
        <v>41</v>
      </c>
      <c r="C53" t="s">
        <v>42</v>
      </c>
      <c r="D53" s="3">
        <v>44160</v>
      </c>
      <c r="E53" s="4">
        <v>0.89027777777777783</v>
      </c>
      <c r="F53">
        <v>3110</v>
      </c>
      <c r="G53" t="s">
        <v>8</v>
      </c>
      <c r="H53" t="s">
        <v>9</v>
      </c>
      <c r="I53">
        <v>54.51</v>
      </c>
      <c r="J53">
        <v>645.6</v>
      </c>
      <c r="K53">
        <v>674.7</v>
      </c>
      <c r="L53">
        <v>692</v>
      </c>
      <c r="M53">
        <v>52.82</v>
      </c>
      <c r="N53">
        <v>55.55</v>
      </c>
      <c r="O53">
        <v>501</v>
      </c>
      <c r="P53">
        <v>339.7</v>
      </c>
      <c r="Q53">
        <v>334.3</v>
      </c>
      <c r="R53">
        <v>1363</v>
      </c>
      <c r="S53">
        <v>1328</v>
      </c>
      <c r="T53">
        <v>1337</v>
      </c>
      <c r="U53">
        <v>1343</v>
      </c>
      <c r="V53">
        <v>1404</v>
      </c>
      <c r="W53">
        <v>11.11</v>
      </c>
      <c r="X53">
        <v>11.19</v>
      </c>
      <c r="Y53">
        <v>11.59</v>
      </c>
      <c r="Z53">
        <v>59.41</v>
      </c>
      <c r="AA53">
        <v>55.27</v>
      </c>
      <c r="AB53">
        <v>10.220000000000001</v>
      </c>
      <c r="AC53">
        <v>10.73</v>
      </c>
      <c r="AD53">
        <v>10.78</v>
      </c>
      <c r="AE53">
        <v>10.7</v>
      </c>
      <c r="AF53" t="s">
        <v>143</v>
      </c>
      <c r="AG53">
        <v>0.63</v>
      </c>
      <c r="AH53">
        <v>1.02</v>
      </c>
      <c r="AI53">
        <v>0.92</v>
      </c>
      <c r="AJ53">
        <v>0.67</v>
      </c>
      <c r="AK53">
        <v>2.0699999999999998</v>
      </c>
      <c r="AL53">
        <v>0.64</v>
      </c>
      <c r="AM53">
        <v>7.78</v>
      </c>
      <c r="AN53">
        <v>1.81</v>
      </c>
      <c r="AO53">
        <v>3.16</v>
      </c>
      <c r="AP53">
        <v>2.83</v>
      </c>
      <c r="AQ53">
        <v>7.18</v>
      </c>
      <c r="AR53">
        <v>0.64</v>
      </c>
      <c r="AS53">
        <v>0.64</v>
      </c>
      <c r="AT53">
        <v>0.15</v>
      </c>
      <c r="AU53">
        <v>0.78</v>
      </c>
      <c r="AV53">
        <v>0.6</v>
      </c>
      <c r="AW53">
        <v>1.07</v>
      </c>
      <c r="AX53">
        <v>1.47</v>
      </c>
      <c r="AY53">
        <v>0.46</v>
      </c>
      <c r="AZ53">
        <v>0.78</v>
      </c>
      <c r="BA53">
        <v>0.97</v>
      </c>
      <c r="BB53">
        <v>0.65</v>
      </c>
      <c r="BC53">
        <v>0.67</v>
      </c>
      <c r="BD53" t="s">
        <v>145</v>
      </c>
      <c r="BE53">
        <v>2186888</v>
      </c>
      <c r="BF53">
        <v>63713</v>
      </c>
      <c r="BG53">
        <v>15290850</v>
      </c>
      <c r="BH53">
        <v>2340678</v>
      </c>
      <c r="BI53">
        <v>1165.6500000000001</v>
      </c>
      <c r="BJ53">
        <v>1648334</v>
      </c>
      <c r="BK53">
        <v>225136.2</v>
      </c>
      <c r="BL53">
        <v>12162.15</v>
      </c>
      <c r="BM53">
        <v>12559940</v>
      </c>
      <c r="BN53">
        <v>3134338</v>
      </c>
      <c r="BO53">
        <v>246.68</v>
      </c>
      <c r="BP53">
        <v>79329.72</v>
      </c>
      <c r="BQ53">
        <v>3022.65</v>
      </c>
      <c r="BR53">
        <v>1276350</v>
      </c>
      <c r="BS53">
        <v>36486.410000000003</v>
      </c>
      <c r="BT53">
        <v>1033190</v>
      </c>
      <c r="BU53">
        <v>7545205</v>
      </c>
      <c r="BV53">
        <v>6744.6</v>
      </c>
      <c r="BW53">
        <v>339108.5</v>
      </c>
      <c r="BX53">
        <v>410728.8</v>
      </c>
      <c r="BY53">
        <v>288847.2</v>
      </c>
      <c r="BZ53">
        <v>3374.14</v>
      </c>
      <c r="CA53">
        <v>43849.279999999999</v>
      </c>
      <c r="CB53">
        <v>228512.6</v>
      </c>
      <c r="CC53">
        <v>1921365</v>
      </c>
      <c r="CD53">
        <v>51864.75</v>
      </c>
      <c r="CE53">
        <v>1554053</v>
      </c>
      <c r="CF53">
        <v>103433.9</v>
      </c>
      <c r="CG53">
        <v>51212.14</v>
      </c>
      <c r="CH53">
        <v>1719882</v>
      </c>
      <c r="CI53">
        <v>313060.90000000002</v>
      </c>
      <c r="CJ53">
        <v>279167.3</v>
      </c>
    </row>
    <row r="54" spans="1:88" ht="14.25" customHeight="1" x14ac:dyDescent="0.25">
      <c r="H54" s="12" t="s">
        <v>234</v>
      </c>
      <c r="I54" s="12">
        <f t="shared" ref="I54:AE54" si="8">AVERAGE(I50:I53)</f>
        <v>53.902499999999996</v>
      </c>
      <c r="J54" s="12">
        <f t="shared" si="8"/>
        <v>652.42499999999995</v>
      </c>
      <c r="K54" s="12">
        <f t="shared" si="8"/>
        <v>670.32500000000005</v>
      </c>
      <c r="L54" s="12">
        <f t="shared" si="8"/>
        <v>686.1</v>
      </c>
      <c r="M54" s="12">
        <f t="shared" si="8"/>
        <v>53.372499999999995</v>
      </c>
      <c r="N54" s="12">
        <f t="shared" si="8"/>
        <v>55.197500000000005</v>
      </c>
      <c r="O54" s="12">
        <f t="shared" si="8"/>
        <v>501.42500000000001</v>
      </c>
      <c r="P54" s="12">
        <f t="shared" si="8"/>
        <v>335.75</v>
      </c>
      <c r="Q54" s="12">
        <f t="shared" si="8"/>
        <v>333.07499999999999</v>
      </c>
      <c r="R54" s="12">
        <f t="shared" si="8"/>
        <v>1355.25</v>
      </c>
      <c r="S54" s="12">
        <f t="shared" si="8"/>
        <v>1364.75</v>
      </c>
      <c r="T54" s="12">
        <f t="shared" si="8"/>
        <v>1332</v>
      </c>
      <c r="U54" s="12">
        <f t="shared" si="8"/>
        <v>1348.75</v>
      </c>
      <c r="V54" s="12">
        <f t="shared" si="8"/>
        <v>1394.5</v>
      </c>
      <c r="W54" s="12">
        <f t="shared" si="8"/>
        <v>10.827500000000001</v>
      </c>
      <c r="X54" s="12">
        <f t="shared" si="8"/>
        <v>11.032499999999999</v>
      </c>
      <c r="Y54" s="12">
        <f t="shared" si="8"/>
        <v>11.405000000000001</v>
      </c>
      <c r="Z54" s="12">
        <f t="shared" si="8"/>
        <v>59.160000000000004</v>
      </c>
      <c r="AA54" s="12">
        <f t="shared" si="8"/>
        <v>54.495000000000005</v>
      </c>
      <c r="AB54" s="12">
        <f t="shared" si="8"/>
        <v>10.422500000000001</v>
      </c>
      <c r="AC54" s="12">
        <f t="shared" si="8"/>
        <v>10.559999999999999</v>
      </c>
      <c r="AD54" s="12">
        <f t="shared" si="8"/>
        <v>10.6975</v>
      </c>
      <c r="AE54" s="12">
        <f t="shared" si="8"/>
        <v>10.622499999999999</v>
      </c>
    </row>
    <row r="55" spans="1:88" ht="14.25" customHeight="1" x14ac:dyDescent="0.25">
      <c r="H55" s="12" t="s">
        <v>235</v>
      </c>
      <c r="I55" s="12">
        <f>_xlfn.STDEV.P(I50:I53)</f>
        <v>0.62359341721990436</v>
      </c>
      <c r="J55" s="12">
        <f t="shared" ref="J55:AE55" si="9">_xlfn.STDEV.P(J50:J53)</f>
        <v>5.1050832510351638</v>
      </c>
      <c r="K55" s="12">
        <f t="shared" si="9"/>
        <v>3.9124001584705161</v>
      </c>
      <c r="L55" s="12">
        <f t="shared" si="9"/>
        <v>4.7723159995959819</v>
      </c>
      <c r="M55" s="12">
        <f t="shared" si="9"/>
        <v>1.6707090560597306</v>
      </c>
      <c r="N55" s="12">
        <f t="shared" si="9"/>
        <v>0.38989581941846913</v>
      </c>
      <c r="O55" s="12">
        <f t="shared" si="9"/>
        <v>1.0304731922762429</v>
      </c>
      <c r="P55" s="12">
        <f t="shared" si="9"/>
        <v>3.3410327744576125</v>
      </c>
      <c r="Q55" s="12">
        <f t="shared" si="9"/>
        <v>1.5974589196596094</v>
      </c>
      <c r="R55" s="12">
        <f t="shared" si="9"/>
        <v>5.018714974971183</v>
      </c>
      <c r="S55" s="12">
        <f t="shared" si="9"/>
        <v>66.232073046221345</v>
      </c>
      <c r="T55" s="12">
        <f t="shared" si="9"/>
        <v>5.873670062235365</v>
      </c>
      <c r="U55" s="12">
        <f t="shared" si="9"/>
        <v>20.765054779605084</v>
      </c>
      <c r="V55" s="12">
        <f t="shared" si="9"/>
        <v>6.9821200218844703</v>
      </c>
      <c r="W55" s="12">
        <f t="shared" si="9"/>
        <v>0.18925842121290118</v>
      </c>
      <c r="X55" s="12">
        <f t="shared" si="9"/>
        <v>9.1753746517512419E-2</v>
      </c>
      <c r="Y55" s="12">
        <f t="shared" si="9"/>
        <v>0.11280514172678453</v>
      </c>
      <c r="Z55" s="12">
        <f t="shared" si="9"/>
        <v>0.25951878544721829</v>
      </c>
      <c r="AA55" s="12">
        <f t="shared" si="9"/>
        <v>0.44991665894918936</v>
      </c>
      <c r="AB55" s="12">
        <f t="shared" si="9"/>
        <v>0.29405569200408244</v>
      </c>
      <c r="AC55" s="12">
        <f t="shared" si="9"/>
        <v>0.10246950765959598</v>
      </c>
      <c r="AD55" s="12">
        <f t="shared" si="9"/>
        <v>6.4951905283832906E-2</v>
      </c>
      <c r="AE55" s="12">
        <f t="shared" si="9"/>
        <v>5.2141634036535225E-2</v>
      </c>
    </row>
    <row r="56" spans="1:88" ht="14.25" customHeight="1" x14ac:dyDescent="0.25">
      <c r="H56" s="12" t="s">
        <v>239</v>
      </c>
      <c r="I56" s="7">
        <v>53.16818285253126</v>
      </c>
      <c r="J56" s="7">
        <v>661.84230171904323</v>
      </c>
      <c r="K56" s="7">
        <v>661.84230171904323</v>
      </c>
      <c r="L56" s="7">
        <v>661.84230171904323</v>
      </c>
      <c r="M56" s="7">
        <v>53.184138093959447</v>
      </c>
      <c r="N56" s="7">
        <v>53.184138093959447</v>
      </c>
      <c r="O56" s="7">
        <v>530.32006845681178</v>
      </c>
      <c r="P56" s="7">
        <v>330.85497986354898</v>
      </c>
      <c r="Q56" s="7">
        <v>330.85497986354898</v>
      </c>
      <c r="R56" s="7">
        <v>1323.4199194541959</v>
      </c>
      <c r="S56" s="7">
        <v>1323.4199194541959</v>
      </c>
      <c r="T56" s="7">
        <v>1323.4199194541959</v>
      </c>
      <c r="U56" s="7">
        <v>1323.4199194541959</v>
      </c>
      <c r="V56" s="7">
        <v>1323.4199194541959</v>
      </c>
      <c r="W56" s="7">
        <v>10.636827618791889</v>
      </c>
      <c r="X56" s="7">
        <v>10.636827618791889</v>
      </c>
      <c r="Y56" s="7">
        <v>10.636827618791889</v>
      </c>
      <c r="Z56" s="7">
        <v>53.237322232053401</v>
      </c>
      <c r="AA56" s="7">
        <v>53.146909197293674</v>
      </c>
      <c r="AB56" s="7">
        <v>10.590502697139527</v>
      </c>
      <c r="AC56" s="7">
        <v>10.636827618791889</v>
      </c>
      <c r="AD56" s="7">
        <v>10.636827618791889</v>
      </c>
      <c r="AE56" s="7">
        <v>10.636827618791889</v>
      </c>
    </row>
    <row r="57" spans="1:88" ht="14.25" customHeight="1" x14ac:dyDescent="0.25">
      <c r="H57" s="12" t="s">
        <v>240</v>
      </c>
      <c r="I57" s="12">
        <f t="shared" ref="I57:AE57" si="10">I54/I56</f>
        <v>1.0138112139266722</v>
      </c>
      <c r="J57" s="12">
        <f t="shared" si="10"/>
        <v>0.98577107916102802</v>
      </c>
      <c r="K57" s="12">
        <f t="shared" si="10"/>
        <v>1.0128167967791182</v>
      </c>
      <c r="L57" s="12">
        <f t="shared" si="10"/>
        <v>1.0366517797637758</v>
      </c>
      <c r="M57" s="12">
        <f t="shared" si="10"/>
        <v>1.003541693309155</v>
      </c>
      <c r="N57" s="12">
        <f t="shared" si="10"/>
        <v>1.0378564357381066</v>
      </c>
      <c r="O57" s="12">
        <f t="shared" si="10"/>
        <v>0.94551390721287609</v>
      </c>
      <c r="P57" s="12">
        <f t="shared" si="10"/>
        <v>1.0147950625934958</v>
      </c>
      <c r="Q57" s="12">
        <f t="shared" si="10"/>
        <v>1.0067099492876503</v>
      </c>
      <c r="R57" s="12">
        <f t="shared" si="10"/>
        <v>1.0240513839015899</v>
      </c>
      <c r="S57" s="12">
        <f t="shared" si="10"/>
        <v>1.0312297555282752</v>
      </c>
      <c r="T57" s="12">
        <f t="shared" si="10"/>
        <v>1.0064832638678605</v>
      </c>
      <c r="U57" s="12">
        <f t="shared" si="10"/>
        <v>1.0191398664728053</v>
      </c>
      <c r="V57" s="12">
        <f t="shared" si="10"/>
        <v>1.0537093929907893</v>
      </c>
      <c r="W57" s="12">
        <f t="shared" si="10"/>
        <v>1.0179256812314279</v>
      </c>
      <c r="X57" s="12">
        <f t="shared" si="10"/>
        <v>1.037198344787414</v>
      </c>
      <c r="Y57" s="12">
        <f t="shared" si="10"/>
        <v>1.0722181846635359</v>
      </c>
      <c r="Z57" s="12">
        <f t="shared" si="10"/>
        <v>1.1112504821735878</v>
      </c>
      <c r="AA57" s="12">
        <f t="shared" si="10"/>
        <v>1.025365365983973</v>
      </c>
      <c r="AB57" s="12">
        <f t="shared" si="10"/>
        <v>0.98413647567599383</v>
      </c>
      <c r="AC57" s="12">
        <f t="shared" si="10"/>
        <v>0.99277720561568938</v>
      </c>
      <c r="AD57" s="12">
        <f t="shared" si="10"/>
        <v>1.0057039921471438</v>
      </c>
      <c r="AE57" s="12">
        <f t="shared" si="10"/>
        <v>0.99865301767544135</v>
      </c>
    </row>
    <row r="58" spans="1:88" ht="14.25" customHeight="1" x14ac:dyDescent="0.25">
      <c r="H58" s="12" t="s">
        <v>241</v>
      </c>
      <c r="I58" s="12" t="s">
        <v>244</v>
      </c>
      <c r="J58" s="12" t="s">
        <v>244</v>
      </c>
      <c r="K58" s="12" t="s">
        <v>244</v>
      </c>
      <c r="L58" s="12" t="s">
        <v>244</v>
      </c>
      <c r="M58" s="12" t="s">
        <v>244</v>
      </c>
      <c r="N58" s="12" t="s">
        <v>244</v>
      </c>
      <c r="O58" s="12" t="s">
        <v>243</v>
      </c>
      <c r="P58" s="12" t="s">
        <v>244</v>
      </c>
      <c r="Q58" s="12" t="s">
        <v>244</v>
      </c>
      <c r="R58" s="12" t="s">
        <v>244</v>
      </c>
      <c r="S58" s="12" t="s">
        <v>244</v>
      </c>
      <c r="T58" s="12" t="s">
        <v>244</v>
      </c>
      <c r="U58" s="12" t="s">
        <v>244</v>
      </c>
      <c r="V58" s="12" t="s">
        <v>243</v>
      </c>
      <c r="W58" s="12" t="s">
        <v>244</v>
      </c>
      <c r="X58" s="12" t="s">
        <v>244</v>
      </c>
      <c r="Y58" s="12" t="s">
        <v>243</v>
      </c>
      <c r="Z58" s="12" t="s">
        <v>243</v>
      </c>
      <c r="AA58" s="12" t="s">
        <v>244</v>
      </c>
      <c r="AB58" s="12" t="s">
        <v>244</v>
      </c>
      <c r="AC58" s="12" t="s">
        <v>244</v>
      </c>
      <c r="AD58" s="12" t="s">
        <v>244</v>
      </c>
      <c r="AE58" s="12" t="s">
        <v>244</v>
      </c>
    </row>
    <row r="59" spans="1:88" ht="14.25" customHeight="1" x14ac:dyDescent="0.25"/>
    <row r="60" spans="1:88" ht="14.25" customHeight="1" x14ac:dyDescent="0.25">
      <c r="A60" s="1" t="s">
        <v>251</v>
      </c>
    </row>
    <row r="61" spans="1:88" ht="14.25" customHeight="1" x14ac:dyDescent="0.25">
      <c r="A61" t="s">
        <v>0</v>
      </c>
      <c r="B61" t="s">
        <v>1</v>
      </c>
      <c r="C61" t="s">
        <v>2</v>
      </c>
      <c r="D61" t="s">
        <v>3</v>
      </c>
      <c r="E61" t="s">
        <v>4</v>
      </c>
      <c r="F61" t="s">
        <v>5</v>
      </c>
      <c r="G61" t="s">
        <v>6</v>
      </c>
      <c r="H61" t="s">
        <v>7</v>
      </c>
      <c r="I61" t="s">
        <v>146</v>
      </c>
      <c r="J61" t="s">
        <v>147</v>
      </c>
      <c r="K61" t="s">
        <v>148</v>
      </c>
      <c r="L61" t="s">
        <v>149</v>
      </c>
      <c r="M61" t="s">
        <v>150</v>
      </c>
      <c r="N61" t="s">
        <v>151</v>
      </c>
      <c r="O61" t="s">
        <v>152</v>
      </c>
      <c r="P61" t="s">
        <v>153</v>
      </c>
      <c r="Q61" t="s">
        <v>154</v>
      </c>
      <c r="R61" t="s">
        <v>155</v>
      </c>
      <c r="S61" t="s">
        <v>156</v>
      </c>
      <c r="T61" t="s">
        <v>157</v>
      </c>
      <c r="U61" t="s">
        <v>158</v>
      </c>
      <c r="V61" t="s">
        <v>159</v>
      </c>
      <c r="W61" t="s">
        <v>160</v>
      </c>
      <c r="X61" t="s">
        <v>161</v>
      </c>
      <c r="Y61" t="s">
        <v>162</v>
      </c>
      <c r="Z61" t="s">
        <v>163</v>
      </c>
      <c r="AA61" t="s">
        <v>164</v>
      </c>
      <c r="AB61" t="s">
        <v>165</v>
      </c>
      <c r="AC61" t="s">
        <v>166</v>
      </c>
      <c r="AD61" t="s">
        <v>167</v>
      </c>
      <c r="AE61" t="s">
        <v>168</v>
      </c>
      <c r="AF61" t="s">
        <v>184</v>
      </c>
      <c r="AG61" t="s">
        <v>185</v>
      </c>
      <c r="AH61" t="s">
        <v>186</v>
      </c>
      <c r="AI61" t="s">
        <v>187</v>
      </c>
      <c r="AJ61" t="s">
        <v>188</v>
      </c>
      <c r="AK61" t="s">
        <v>189</v>
      </c>
      <c r="AL61" t="s">
        <v>190</v>
      </c>
      <c r="AM61" t="s">
        <v>191</v>
      </c>
      <c r="AN61" t="s">
        <v>192</v>
      </c>
      <c r="AO61" t="s">
        <v>193</v>
      </c>
      <c r="AP61" t="s">
        <v>194</v>
      </c>
      <c r="AQ61" t="s">
        <v>195</v>
      </c>
      <c r="AR61" t="s">
        <v>196</v>
      </c>
      <c r="AS61" t="s">
        <v>197</v>
      </c>
      <c r="AT61" t="s">
        <v>198</v>
      </c>
      <c r="AU61" t="s">
        <v>199</v>
      </c>
      <c r="AV61" t="s">
        <v>200</v>
      </c>
      <c r="AW61" t="s">
        <v>201</v>
      </c>
      <c r="AX61" t="s">
        <v>202</v>
      </c>
      <c r="AY61" t="s">
        <v>203</v>
      </c>
      <c r="AZ61" t="s">
        <v>204</v>
      </c>
      <c r="BA61" t="s">
        <v>205</v>
      </c>
      <c r="BB61" t="s">
        <v>206</v>
      </c>
      <c r="BC61" t="s">
        <v>207</v>
      </c>
      <c r="BD61" t="s">
        <v>208</v>
      </c>
      <c r="BE61" t="s">
        <v>209</v>
      </c>
      <c r="BF61" t="s">
        <v>210</v>
      </c>
      <c r="BG61" t="s">
        <v>211</v>
      </c>
      <c r="BH61" t="s">
        <v>212</v>
      </c>
      <c r="BI61" t="s">
        <v>213</v>
      </c>
      <c r="BJ61" t="s">
        <v>214</v>
      </c>
      <c r="BK61" t="s">
        <v>215</v>
      </c>
      <c r="BL61" t="s">
        <v>216</v>
      </c>
      <c r="BM61" t="s">
        <v>217</v>
      </c>
      <c r="BN61" t="s">
        <v>218</v>
      </c>
      <c r="BO61" t="s">
        <v>219</v>
      </c>
      <c r="BP61" t="s">
        <v>220</v>
      </c>
      <c r="BQ61" t="s">
        <v>221</v>
      </c>
      <c r="BR61" t="s">
        <v>222</v>
      </c>
      <c r="BS61" s="5" t="s">
        <v>169</v>
      </c>
      <c r="BT61" s="5" t="s">
        <v>170</v>
      </c>
      <c r="BU61" s="5" t="s">
        <v>171</v>
      </c>
      <c r="BV61" t="s">
        <v>223</v>
      </c>
      <c r="BW61" t="s">
        <v>224</v>
      </c>
      <c r="BX61" t="s">
        <v>225</v>
      </c>
      <c r="BY61" t="s">
        <v>226</v>
      </c>
      <c r="BZ61" s="5" t="s">
        <v>172</v>
      </c>
      <c r="CA61" s="5" t="s">
        <v>173</v>
      </c>
      <c r="CB61" s="5" t="s">
        <v>174</v>
      </c>
      <c r="CC61" t="s">
        <v>227</v>
      </c>
      <c r="CD61" t="s">
        <v>228</v>
      </c>
      <c r="CE61" s="5" t="s">
        <v>175</v>
      </c>
      <c r="CF61" s="5" t="s">
        <v>176</v>
      </c>
      <c r="CG61" t="s">
        <v>229</v>
      </c>
      <c r="CH61" s="5" t="s">
        <v>177</v>
      </c>
      <c r="CI61" t="s">
        <v>230</v>
      </c>
      <c r="CJ61" t="s">
        <v>231</v>
      </c>
    </row>
    <row r="62" spans="1:88" ht="14.25" customHeight="1" x14ac:dyDescent="0.25">
      <c r="A62" t="s">
        <v>36</v>
      </c>
      <c r="B62" t="s">
        <v>37</v>
      </c>
      <c r="C62" t="s">
        <v>38</v>
      </c>
      <c r="D62" s="3">
        <v>44160</v>
      </c>
      <c r="E62" s="4">
        <v>0.6791666666666667</v>
      </c>
      <c r="F62">
        <v>3109</v>
      </c>
      <c r="G62" t="s">
        <v>8</v>
      </c>
      <c r="H62" t="s">
        <v>9</v>
      </c>
      <c r="I62">
        <v>50.15</v>
      </c>
      <c r="J62">
        <v>614.79999999999995</v>
      </c>
      <c r="K62">
        <v>623.70000000000005</v>
      </c>
      <c r="L62">
        <v>637.5</v>
      </c>
      <c r="M62">
        <v>49.04</v>
      </c>
      <c r="N62">
        <v>51.48</v>
      </c>
      <c r="O62">
        <v>475.5</v>
      </c>
      <c r="P62">
        <v>311.7</v>
      </c>
      <c r="Q62">
        <v>308.7</v>
      </c>
      <c r="R62">
        <v>1274</v>
      </c>
      <c r="S62">
        <v>1475</v>
      </c>
      <c r="T62">
        <v>1234</v>
      </c>
      <c r="U62">
        <v>1253</v>
      </c>
      <c r="V62">
        <v>1292</v>
      </c>
      <c r="W62">
        <v>10</v>
      </c>
      <c r="X62">
        <v>10.130000000000001</v>
      </c>
      <c r="Y62">
        <v>10.49</v>
      </c>
      <c r="Z62">
        <v>54.47</v>
      </c>
      <c r="AA62">
        <v>50.35</v>
      </c>
      <c r="AB62">
        <v>9.9659999999999993</v>
      </c>
      <c r="AC62">
        <v>9.7810000000000006</v>
      </c>
      <c r="AD62">
        <v>9.9290000000000003</v>
      </c>
      <c r="AE62">
        <v>9.8659999999999997</v>
      </c>
      <c r="AF62" t="s">
        <v>143</v>
      </c>
      <c r="AG62">
        <v>0.8</v>
      </c>
      <c r="AH62">
        <v>0.82</v>
      </c>
      <c r="AI62">
        <v>0.43</v>
      </c>
      <c r="AJ62">
        <v>0.68</v>
      </c>
      <c r="AK62">
        <v>3.04</v>
      </c>
      <c r="AL62">
        <v>0.73</v>
      </c>
      <c r="AM62">
        <v>7.35</v>
      </c>
      <c r="AN62">
        <v>1.27</v>
      </c>
      <c r="AO62">
        <v>2.72</v>
      </c>
      <c r="AP62">
        <v>2.73</v>
      </c>
      <c r="AQ62">
        <v>24.09</v>
      </c>
      <c r="AR62">
        <v>0.86</v>
      </c>
      <c r="AS62">
        <v>1.58</v>
      </c>
      <c r="AT62">
        <v>0.24</v>
      </c>
      <c r="AU62">
        <v>1.76</v>
      </c>
      <c r="AV62">
        <v>0.32</v>
      </c>
      <c r="AW62">
        <v>0.56999999999999995</v>
      </c>
      <c r="AX62">
        <v>2.3199999999999998</v>
      </c>
      <c r="AY62">
        <v>0.81</v>
      </c>
      <c r="AZ62">
        <v>0.35</v>
      </c>
      <c r="BA62">
        <v>7.0000000000000007E-2</v>
      </c>
      <c r="BB62">
        <v>1.08</v>
      </c>
      <c r="BC62">
        <v>0.5</v>
      </c>
      <c r="BD62" t="s">
        <v>145</v>
      </c>
      <c r="BE62">
        <v>2462713</v>
      </c>
      <c r="BF62">
        <v>68708.649999999994</v>
      </c>
      <c r="BG62">
        <v>17302850</v>
      </c>
      <c r="BH62">
        <v>2639819</v>
      </c>
      <c r="BI62">
        <v>1226.77</v>
      </c>
      <c r="BJ62">
        <v>1870844</v>
      </c>
      <c r="BK62">
        <v>230840.8</v>
      </c>
      <c r="BL62">
        <v>12701.5</v>
      </c>
      <c r="BM62">
        <v>14409450</v>
      </c>
      <c r="BN62">
        <v>3164378</v>
      </c>
      <c r="BO62">
        <v>310.02</v>
      </c>
      <c r="BP62">
        <v>89670.13</v>
      </c>
      <c r="BQ62">
        <v>3193.8</v>
      </c>
      <c r="BR62">
        <v>1437962</v>
      </c>
      <c r="BS62">
        <v>41310.449999999997</v>
      </c>
      <c r="BT62">
        <v>1116109</v>
      </c>
      <c r="BU62">
        <v>9236067</v>
      </c>
      <c r="BV62">
        <v>6873.18</v>
      </c>
      <c r="BW62">
        <v>376033.3</v>
      </c>
      <c r="BX62">
        <v>455298.9</v>
      </c>
      <c r="BY62">
        <v>285966.2</v>
      </c>
      <c r="BZ62">
        <v>3697.56</v>
      </c>
      <c r="CA62">
        <v>46083.63</v>
      </c>
      <c r="CB62">
        <v>272588.5</v>
      </c>
      <c r="CC62">
        <v>2088011</v>
      </c>
      <c r="CD62">
        <v>59329.03</v>
      </c>
      <c r="CE62">
        <v>1822985</v>
      </c>
      <c r="CF62">
        <v>120763.8</v>
      </c>
      <c r="CG62">
        <v>54748.13</v>
      </c>
      <c r="CH62">
        <v>1971136</v>
      </c>
      <c r="CI62">
        <v>330718</v>
      </c>
      <c r="CJ62">
        <v>295091.59999999998</v>
      </c>
    </row>
    <row r="63" spans="1:88" ht="14.25" customHeight="1" x14ac:dyDescent="0.25">
      <c r="A63" t="s">
        <v>39</v>
      </c>
      <c r="B63" t="s">
        <v>37</v>
      </c>
      <c r="C63" t="s">
        <v>38</v>
      </c>
      <c r="D63" s="3">
        <v>44160</v>
      </c>
      <c r="E63" s="4">
        <v>0.68333333333333324</v>
      </c>
      <c r="F63">
        <v>3109</v>
      </c>
      <c r="G63" t="s">
        <v>8</v>
      </c>
      <c r="H63" t="s">
        <v>9</v>
      </c>
      <c r="I63">
        <v>49.72</v>
      </c>
      <c r="J63">
        <v>631.4</v>
      </c>
      <c r="K63">
        <v>624.29999999999995</v>
      </c>
      <c r="L63">
        <v>642.29999999999995</v>
      </c>
      <c r="M63">
        <v>51.56</v>
      </c>
      <c r="N63">
        <v>51.76</v>
      </c>
      <c r="O63">
        <v>461.8</v>
      </c>
      <c r="P63">
        <v>322.5</v>
      </c>
      <c r="Q63">
        <v>309.60000000000002</v>
      </c>
      <c r="R63">
        <v>1248</v>
      </c>
      <c r="S63">
        <v>1271</v>
      </c>
      <c r="T63">
        <v>1237</v>
      </c>
      <c r="U63">
        <v>1320</v>
      </c>
      <c r="V63">
        <v>1293</v>
      </c>
      <c r="W63">
        <v>10.199999999999999</v>
      </c>
      <c r="X63">
        <v>10.199999999999999</v>
      </c>
      <c r="Y63">
        <v>10.63</v>
      </c>
      <c r="Z63">
        <v>53.86</v>
      </c>
      <c r="AA63">
        <v>50.77</v>
      </c>
      <c r="AB63">
        <v>9.8919999999999995</v>
      </c>
      <c r="AC63">
        <v>9.7319999999999993</v>
      </c>
      <c r="AD63">
        <v>10</v>
      </c>
      <c r="AE63">
        <v>9.9390000000000001</v>
      </c>
      <c r="AF63" t="s">
        <v>143</v>
      </c>
      <c r="AG63">
        <v>1.1499999999999999</v>
      </c>
      <c r="AH63">
        <v>7.26</v>
      </c>
      <c r="AI63">
        <v>0.59</v>
      </c>
      <c r="AJ63">
        <v>0.32</v>
      </c>
      <c r="AK63">
        <v>2.38</v>
      </c>
      <c r="AL63">
        <v>1.05</v>
      </c>
      <c r="AM63">
        <v>6.65</v>
      </c>
      <c r="AN63">
        <v>5.01</v>
      </c>
      <c r="AO63">
        <v>2.61</v>
      </c>
      <c r="AP63">
        <v>3.33</v>
      </c>
      <c r="AQ63">
        <v>13.08</v>
      </c>
      <c r="AR63">
        <v>0.81</v>
      </c>
      <c r="AS63">
        <v>9.26</v>
      </c>
      <c r="AT63">
        <v>0.57999999999999996</v>
      </c>
      <c r="AU63">
        <v>5.89</v>
      </c>
      <c r="AV63">
        <v>0.56999999999999995</v>
      </c>
      <c r="AW63">
        <v>0.61</v>
      </c>
      <c r="AX63">
        <v>1.9</v>
      </c>
      <c r="AY63">
        <v>0.78</v>
      </c>
      <c r="AZ63">
        <v>0.76</v>
      </c>
      <c r="BA63">
        <v>0.71</v>
      </c>
      <c r="BB63">
        <v>0.94</v>
      </c>
      <c r="BC63">
        <v>0.6</v>
      </c>
      <c r="BD63" t="s">
        <v>145</v>
      </c>
      <c r="BE63">
        <v>2419206</v>
      </c>
      <c r="BF63">
        <v>68181.97</v>
      </c>
      <c r="BG63">
        <v>17162200</v>
      </c>
      <c r="BH63">
        <v>2635500</v>
      </c>
      <c r="BI63">
        <v>1247.8699999999999</v>
      </c>
      <c r="BJ63">
        <v>1864005</v>
      </c>
      <c r="BK63">
        <v>223680.1</v>
      </c>
      <c r="BL63">
        <v>12685.9</v>
      </c>
      <c r="BM63">
        <v>14311010</v>
      </c>
      <c r="BN63">
        <v>3098042</v>
      </c>
      <c r="BO63">
        <v>257.79000000000002</v>
      </c>
      <c r="BP63">
        <v>89030.44</v>
      </c>
      <c r="BQ63">
        <v>3250.48</v>
      </c>
      <c r="BR63">
        <v>1425902</v>
      </c>
      <c r="BS63">
        <v>40041.79</v>
      </c>
      <c r="BT63">
        <v>1115188</v>
      </c>
      <c r="BU63">
        <v>9151815</v>
      </c>
      <c r="BV63">
        <v>6780.16</v>
      </c>
      <c r="BW63">
        <v>375145.5</v>
      </c>
      <c r="BX63">
        <v>457167</v>
      </c>
      <c r="BY63">
        <v>282704.40000000002</v>
      </c>
      <c r="BZ63">
        <v>3594.94</v>
      </c>
      <c r="CA63">
        <v>46302.42</v>
      </c>
      <c r="CB63">
        <v>271946.2</v>
      </c>
      <c r="CC63">
        <v>2100151</v>
      </c>
      <c r="CD63">
        <v>59528.46</v>
      </c>
      <c r="CE63">
        <v>1842751</v>
      </c>
      <c r="CF63">
        <v>121071.8</v>
      </c>
      <c r="CG63">
        <v>55060.37</v>
      </c>
      <c r="CH63">
        <v>1974223</v>
      </c>
      <c r="CI63">
        <v>333704.7</v>
      </c>
      <c r="CJ63">
        <v>297751.09999999998</v>
      </c>
    </row>
    <row r="64" spans="1:88" ht="14.25" customHeight="1" x14ac:dyDescent="0.25">
      <c r="H64" s="12" t="s">
        <v>234</v>
      </c>
      <c r="I64" s="12">
        <f t="shared" ref="I64:AE64" si="11">AVERAGE(I62:I63)</f>
        <v>49.935000000000002</v>
      </c>
      <c r="J64" s="12">
        <f t="shared" si="11"/>
        <v>623.09999999999991</v>
      </c>
      <c r="K64" s="12">
        <f t="shared" si="11"/>
        <v>624</v>
      </c>
      <c r="L64" s="12">
        <f t="shared" si="11"/>
        <v>639.9</v>
      </c>
      <c r="M64" s="12">
        <f t="shared" si="11"/>
        <v>50.3</v>
      </c>
      <c r="N64" s="12">
        <f t="shared" si="11"/>
        <v>51.62</v>
      </c>
      <c r="O64" s="12">
        <f t="shared" si="11"/>
        <v>468.65</v>
      </c>
      <c r="P64" s="12">
        <f t="shared" si="11"/>
        <v>317.10000000000002</v>
      </c>
      <c r="Q64" s="12">
        <f t="shared" si="11"/>
        <v>309.14999999999998</v>
      </c>
      <c r="R64" s="12">
        <f t="shared" si="11"/>
        <v>1261</v>
      </c>
      <c r="S64" s="12">
        <f t="shared" si="11"/>
        <v>1373</v>
      </c>
      <c r="T64" s="12">
        <f t="shared" si="11"/>
        <v>1235.5</v>
      </c>
      <c r="U64" s="12">
        <f t="shared" si="11"/>
        <v>1286.5</v>
      </c>
      <c r="V64" s="12">
        <f t="shared" si="11"/>
        <v>1292.5</v>
      </c>
      <c r="W64" s="12">
        <f t="shared" si="11"/>
        <v>10.1</v>
      </c>
      <c r="X64" s="12">
        <f t="shared" si="11"/>
        <v>10.164999999999999</v>
      </c>
      <c r="Y64" s="12">
        <f t="shared" si="11"/>
        <v>10.56</v>
      </c>
      <c r="Z64" s="12">
        <f t="shared" si="11"/>
        <v>54.164999999999999</v>
      </c>
      <c r="AA64" s="12">
        <f t="shared" si="11"/>
        <v>50.56</v>
      </c>
      <c r="AB64" s="12">
        <f t="shared" si="11"/>
        <v>9.9289999999999985</v>
      </c>
      <c r="AC64" s="12">
        <f t="shared" si="11"/>
        <v>9.7564999999999991</v>
      </c>
      <c r="AD64" s="12">
        <f t="shared" si="11"/>
        <v>9.964500000000001</v>
      </c>
      <c r="AE64" s="12">
        <f t="shared" si="11"/>
        <v>9.9024999999999999</v>
      </c>
    </row>
    <row r="65" spans="1:88" ht="14.25" customHeight="1" x14ac:dyDescent="0.25">
      <c r="H65" s="12" t="s">
        <v>235</v>
      </c>
      <c r="I65" s="12">
        <f t="shared" ref="I65:AE65" si="12">_xlfn.STDEV.P(I62:I63)</f>
        <v>0.21499999999999986</v>
      </c>
      <c r="J65" s="12">
        <f t="shared" si="12"/>
        <v>8.3000000000000114</v>
      </c>
      <c r="K65" s="12">
        <f t="shared" si="12"/>
        <v>0.29999999999995453</v>
      </c>
      <c r="L65" s="12">
        <f t="shared" si="12"/>
        <v>2.3999999999999773</v>
      </c>
      <c r="M65" s="12">
        <f t="shared" si="12"/>
        <v>1.2600000000000016</v>
      </c>
      <c r="N65" s="12">
        <f t="shared" si="12"/>
        <v>0.14000000000000057</v>
      </c>
      <c r="O65" s="12">
        <f t="shared" si="12"/>
        <v>6.8499999999999943</v>
      </c>
      <c r="P65" s="12">
        <f t="shared" si="12"/>
        <v>5.4000000000000057</v>
      </c>
      <c r="Q65" s="12">
        <f t="shared" si="12"/>
        <v>0.45000000000001705</v>
      </c>
      <c r="R65" s="12">
        <f t="shared" si="12"/>
        <v>13</v>
      </c>
      <c r="S65" s="12">
        <f t="shared" si="12"/>
        <v>102</v>
      </c>
      <c r="T65" s="12">
        <f t="shared" si="12"/>
        <v>1.5</v>
      </c>
      <c r="U65" s="12">
        <f t="shared" si="12"/>
        <v>33.5</v>
      </c>
      <c r="V65" s="12">
        <f t="shared" si="12"/>
        <v>0.5</v>
      </c>
      <c r="W65" s="12">
        <f t="shared" si="12"/>
        <v>9.9999999999999645E-2</v>
      </c>
      <c r="X65" s="12">
        <f t="shared" si="12"/>
        <v>3.4999999999999254E-2</v>
      </c>
      <c r="Y65" s="12">
        <f t="shared" si="12"/>
        <v>7.0000000000000284E-2</v>
      </c>
      <c r="Z65" s="12">
        <f t="shared" si="12"/>
        <v>0.30499999999999972</v>
      </c>
      <c r="AA65" s="12">
        <f t="shared" si="12"/>
        <v>0.21000000000000085</v>
      </c>
      <c r="AB65" s="12">
        <f t="shared" si="12"/>
        <v>3.6999999999999922E-2</v>
      </c>
      <c r="AC65" s="12">
        <f t="shared" si="12"/>
        <v>2.4500000000000632E-2</v>
      </c>
      <c r="AD65" s="12">
        <f t="shared" si="12"/>
        <v>3.5499999999999865E-2</v>
      </c>
      <c r="AE65" s="12">
        <f t="shared" si="12"/>
        <v>3.6500000000000199E-2</v>
      </c>
    </row>
    <row r="66" spans="1:88" ht="14.25" customHeight="1" x14ac:dyDescent="0.25">
      <c r="H66" s="12" t="s">
        <v>239</v>
      </c>
      <c r="I66" s="7">
        <v>49.734822972129166</v>
      </c>
      <c r="J66" s="7">
        <v>616.7358866601835</v>
      </c>
      <c r="K66" s="7">
        <v>616.7358866601835</v>
      </c>
      <c r="L66" s="7">
        <v>616.7358866601835</v>
      </c>
      <c r="M66" s="7">
        <v>49.605512432401618</v>
      </c>
      <c r="N66" s="7">
        <v>49.605512432401618</v>
      </c>
      <c r="O66" s="7">
        <v>493.84546260684243</v>
      </c>
      <c r="P66" s="7">
        <v>309.29286217631284</v>
      </c>
      <c r="Q66" s="7">
        <v>309.29286217631284</v>
      </c>
      <c r="R66" s="7">
        <v>1232.9784832690491</v>
      </c>
      <c r="S66" s="7">
        <v>1232.9784832690491</v>
      </c>
      <c r="T66" s="7">
        <v>1232.9784832690491</v>
      </c>
      <c r="U66" s="7">
        <v>1232.9784832690491</v>
      </c>
      <c r="V66" s="7">
        <v>1232.9784832690491</v>
      </c>
      <c r="W66" s="7">
        <v>9.9370176298314057</v>
      </c>
      <c r="X66" s="7">
        <v>9.9370176298314057</v>
      </c>
      <c r="Y66" s="7">
        <v>9.9618850413174709</v>
      </c>
      <c r="Z66" s="7">
        <v>49.784557795101286</v>
      </c>
      <c r="AA66" s="7">
        <v>49.784557795101286</v>
      </c>
      <c r="AB66" s="7">
        <v>9.8962458399277846</v>
      </c>
      <c r="AC66" s="7">
        <v>9.9370176298314057</v>
      </c>
      <c r="AD66" s="7">
        <v>9.9469645944258325</v>
      </c>
      <c r="AE66" s="7">
        <v>9.9419911121286191</v>
      </c>
    </row>
    <row r="67" spans="1:88" ht="14.25" customHeight="1" x14ac:dyDescent="0.25">
      <c r="H67" s="12" t="s">
        <v>240</v>
      </c>
      <c r="I67" s="12">
        <f t="shared" ref="I67:AE67" si="13">I64/I66</f>
        <v>1.0040248867073081</v>
      </c>
      <c r="J67" s="12">
        <f t="shared" si="13"/>
        <v>1.0103190254977379</v>
      </c>
      <c r="K67" s="12">
        <f t="shared" si="13"/>
        <v>1.0117783211532476</v>
      </c>
      <c r="L67" s="12">
        <f t="shared" si="13"/>
        <v>1.0375592110672485</v>
      </c>
      <c r="M67" s="12">
        <f t="shared" si="13"/>
        <v>1.0140002095239873</v>
      </c>
      <c r="N67" s="12">
        <f t="shared" si="13"/>
        <v>1.0406101553802829</v>
      </c>
      <c r="O67" s="12">
        <f t="shared" si="13"/>
        <v>0.94898107907310891</v>
      </c>
      <c r="P67" s="12">
        <f t="shared" si="13"/>
        <v>1.0252418945873918</v>
      </c>
      <c r="Q67" s="12">
        <f t="shared" si="13"/>
        <v>0.99953810063605208</v>
      </c>
      <c r="R67" s="12">
        <f t="shared" si="13"/>
        <v>1.0227266875385013</v>
      </c>
      <c r="S67" s="12">
        <f t="shared" si="13"/>
        <v>1.1135636336164649</v>
      </c>
      <c r="T67" s="12">
        <f t="shared" si="13"/>
        <v>1.0020450614225362</v>
      </c>
      <c r="U67" s="12">
        <f t="shared" si="13"/>
        <v>1.0434083136544663</v>
      </c>
      <c r="V67" s="12">
        <f t="shared" si="13"/>
        <v>1.0482745786229286</v>
      </c>
      <c r="W67" s="12">
        <f t="shared" si="13"/>
        <v>1.0164015377892974</v>
      </c>
      <c r="X67" s="12">
        <f t="shared" si="13"/>
        <v>1.0229427358047729</v>
      </c>
      <c r="Y67" s="12">
        <f t="shared" si="13"/>
        <v>1.0600403393737043</v>
      </c>
      <c r="Z67" s="12">
        <f t="shared" si="13"/>
        <v>1.0879879705455522</v>
      </c>
      <c r="AA67" s="12">
        <f t="shared" si="13"/>
        <v>1.0155759584747184</v>
      </c>
      <c r="AB67" s="12">
        <f t="shared" si="13"/>
        <v>1.0033097561036795</v>
      </c>
      <c r="AC67" s="12">
        <f t="shared" si="13"/>
        <v>0.98183382212289894</v>
      </c>
      <c r="AD67" s="12">
        <f t="shared" si="13"/>
        <v>1.0017628901166489</v>
      </c>
      <c r="AE67" s="12">
        <f t="shared" si="13"/>
        <v>0.99602784676799372</v>
      </c>
    </row>
    <row r="68" spans="1:88" ht="14.25" customHeight="1" x14ac:dyDescent="0.25">
      <c r="H68" s="12" t="s">
        <v>241</v>
      </c>
      <c r="I68" s="12" t="s">
        <v>244</v>
      </c>
      <c r="J68" s="12" t="s">
        <v>244</v>
      </c>
      <c r="K68" s="12" t="s">
        <v>244</v>
      </c>
      <c r="L68" s="12" t="s">
        <v>244</v>
      </c>
      <c r="M68" s="12" t="s">
        <v>244</v>
      </c>
      <c r="N68" s="12" t="s">
        <v>244</v>
      </c>
      <c r="O68" s="12" t="s">
        <v>243</v>
      </c>
      <c r="P68" s="12" t="s">
        <v>244</v>
      </c>
      <c r="Q68" s="12" t="s">
        <v>244</v>
      </c>
      <c r="R68" s="12" t="s">
        <v>244</v>
      </c>
      <c r="S68" s="12" t="s">
        <v>243</v>
      </c>
      <c r="T68" s="12" t="s">
        <v>244</v>
      </c>
      <c r="U68" s="12" t="s">
        <v>244</v>
      </c>
      <c r="V68" s="12" t="s">
        <v>244</v>
      </c>
      <c r="W68" s="12" t="s">
        <v>244</v>
      </c>
      <c r="X68" s="12" t="s">
        <v>244</v>
      </c>
      <c r="Y68" s="12" t="s">
        <v>243</v>
      </c>
      <c r="Z68" s="12" t="s">
        <v>243</v>
      </c>
      <c r="AA68" s="12" t="s">
        <v>244</v>
      </c>
      <c r="AB68" s="12" t="s">
        <v>244</v>
      </c>
      <c r="AC68" s="12" t="s">
        <v>244</v>
      </c>
      <c r="AD68" s="12" t="s">
        <v>244</v>
      </c>
      <c r="AE68" s="12" t="s">
        <v>244</v>
      </c>
    </row>
    <row r="69" spans="1:88" ht="14.25" customHeight="1" x14ac:dyDescent="0.25">
      <c r="G69" s="12" t="s">
        <v>248</v>
      </c>
      <c r="I69">
        <f t="shared" ref="I69:AE69" si="14">AVERAGE(AG75:AG114)</f>
        <v>7.5484999999999998</v>
      </c>
      <c r="J69">
        <f t="shared" si="14"/>
        <v>3.4957500000000001</v>
      </c>
      <c r="K69">
        <f t="shared" si="14"/>
        <v>2.6162499999999995</v>
      </c>
      <c r="L69">
        <f t="shared" si="14"/>
        <v>2.5202500000000003</v>
      </c>
      <c r="M69">
        <f t="shared" si="14"/>
        <v>14.966923076923075</v>
      </c>
      <c r="N69">
        <f t="shared" si="14"/>
        <v>2.9837499999999997</v>
      </c>
      <c r="O69">
        <f t="shared" si="14"/>
        <v>12.19051282051282</v>
      </c>
      <c r="P69">
        <f t="shared" si="14"/>
        <v>15.566666666666666</v>
      </c>
      <c r="Q69">
        <f t="shared" si="14"/>
        <v>33.716969696969691</v>
      </c>
      <c r="R69">
        <f t="shared" si="14"/>
        <v>4.0530000000000017</v>
      </c>
      <c r="S69">
        <f t="shared" si="14"/>
        <v>9.6542500000000011</v>
      </c>
      <c r="T69">
        <f t="shared" si="14"/>
        <v>2.3427499999999997</v>
      </c>
      <c r="U69">
        <f t="shared" si="14"/>
        <v>3.9532500000000006</v>
      </c>
      <c r="V69">
        <f t="shared" si="14"/>
        <v>2.3367500000000008</v>
      </c>
      <c r="W69">
        <f t="shared" si="14"/>
        <v>17.529444444444451</v>
      </c>
      <c r="X69">
        <f t="shared" si="14"/>
        <v>9.7440540540540557</v>
      </c>
      <c r="Y69">
        <f t="shared" si="14"/>
        <v>3.1872499999999997</v>
      </c>
      <c r="Z69">
        <f t="shared" si="14"/>
        <v>3.6600000000000015</v>
      </c>
      <c r="AA69">
        <f t="shared" si="14"/>
        <v>2.6704999999999997</v>
      </c>
      <c r="AB69">
        <f t="shared" si="14"/>
        <v>15.008421052631578</v>
      </c>
      <c r="AC69">
        <f t="shared" si="14"/>
        <v>4.2459999999999996</v>
      </c>
      <c r="AD69">
        <f t="shared" si="14"/>
        <v>20.533636363636365</v>
      </c>
      <c r="AE69">
        <f t="shared" si="14"/>
        <v>9.7260526315789466</v>
      </c>
    </row>
    <row r="70" spans="1:88" ht="14.25" customHeight="1" x14ac:dyDescent="0.25">
      <c r="G70" s="12"/>
    </row>
    <row r="71" spans="1:88" ht="14.25" customHeight="1" x14ac:dyDescent="0.25">
      <c r="B71" s="16" t="s">
        <v>252</v>
      </c>
      <c r="C71" s="17" t="s">
        <v>253</v>
      </c>
      <c r="G71" s="12"/>
    </row>
    <row r="72" spans="1:88" ht="14.25" customHeight="1" x14ac:dyDescent="0.25"/>
    <row r="73" spans="1:88" ht="14.25" customHeight="1" x14ac:dyDescent="0.25">
      <c r="A73" s="1" t="s">
        <v>249</v>
      </c>
    </row>
    <row r="74" spans="1:88" ht="14.25" customHeight="1" x14ac:dyDescent="0.25">
      <c r="A74" t="s">
        <v>0</v>
      </c>
      <c r="B74" t="s">
        <v>1</v>
      </c>
      <c r="C74" t="s">
        <v>2</v>
      </c>
      <c r="D74" t="s">
        <v>3</v>
      </c>
      <c r="E74" t="s">
        <v>4</v>
      </c>
      <c r="F74" t="s">
        <v>5</v>
      </c>
      <c r="G74" t="s">
        <v>6</v>
      </c>
      <c r="H74" t="s">
        <v>7</v>
      </c>
      <c r="I74" s="18" t="s">
        <v>146</v>
      </c>
      <c r="J74" t="s">
        <v>147</v>
      </c>
      <c r="K74" t="s">
        <v>148</v>
      </c>
      <c r="L74" s="18" t="s">
        <v>149</v>
      </c>
      <c r="M74" t="s">
        <v>150</v>
      </c>
      <c r="N74" s="18" t="s">
        <v>151</v>
      </c>
      <c r="O74" s="18" t="s">
        <v>152</v>
      </c>
      <c r="P74" s="18" t="s">
        <v>153</v>
      </c>
      <c r="Q74" t="s">
        <v>154</v>
      </c>
      <c r="R74" t="s">
        <v>155</v>
      </c>
      <c r="S74" t="s">
        <v>156</v>
      </c>
      <c r="T74" s="10" t="s">
        <v>157</v>
      </c>
      <c r="U74" t="s">
        <v>158</v>
      </c>
      <c r="V74" s="18" t="s">
        <v>159</v>
      </c>
      <c r="W74" t="s">
        <v>160</v>
      </c>
      <c r="X74" s="18" t="s">
        <v>161</v>
      </c>
      <c r="Y74" s="18" t="s">
        <v>162</v>
      </c>
      <c r="Z74" s="18" t="s">
        <v>163</v>
      </c>
      <c r="AA74" s="18" t="s">
        <v>164</v>
      </c>
      <c r="AB74" s="18" t="s">
        <v>165</v>
      </c>
      <c r="AC74" s="18" t="s">
        <v>166</v>
      </c>
      <c r="AD74" s="18" t="s">
        <v>167</v>
      </c>
      <c r="AE74" s="18" t="s">
        <v>168</v>
      </c>
      <c r="AF74" t="s">
        <v>184</v>
      </c>
      <c r="AG74" s="18" t="s">
        <v>185</v>
      </c>
      <c r="AH74" t="s">
        <v>186</v>
      </c>
      <c r="AI74" t="s">
        <v>187</v>
      </c>
      <c r="AJ74" s="18" t="s">
        <v>188</v>
      </c>
      <c r="AK74" t="s">
        <v>189</v>
      </c>
      <c r="AL74" s="18" t="s">
        <v>190</v>
      </c>
      <c r="AM74" s="18" t="s">
        <v>191</v>
      </c>
      <c r="AN74" s="18" t="s">
        <v>192</v>
      </c>
      <c r="AO74" t="s">
        <v>193</v>
      </c>
      <c r="AP74" t="s">
        <v>194</v>
      </c>
      <c r="AQ74" t="s">
        <v>195</v>
      </c>
      <c r="AR74" s="10" t="s">
        <v>196</v>
      </c>
      <c r="AS74" t="s">
        <v>197</v>
      </c>
      <c r="AT74" s="18" t="s">
        <v>198</v>
      </c>
      <c r="AU74" t="s">
        <v>199</v>
      </c>
      <c r="AV74" s="18" t="s">
        <v>200</v>
      </c>
      <c r="AW74" s="18" t="s">
        <v>201</v>
      </c>
      <c r="AX74" s="18" t="s">
        <v>202</v>
      </c>
      <c r="AY74" s="18" t="s">
        <v>203</v>
      </c>
      <c r="AZ74" s="18" t="s">
        <v>204</v>
      </c>
      <c r="BA74" s="18" t="s">
        <v>205</v>
      </c>
      <c r="BB74" s="18" t="s">
        <v>206</v>
      </c>
      <c r="BC74" s="18" t="s">
        <v>207</v>
      </c>
      <c r="BD74" t="s">
        <v>208</v>
      </c>
      <c r="BE74" t="s">
        <v>209</v>
      </c>
      <c r="BF74" t="s">
        <v>210</v>
      </c>
      <c r="BG74" t="s">
        <v>211</v>
      </c>
      <c r="BH74" t="s">
        <v>212</v>
      </c>
      <c r="BI74" t="s">
        <v>213</v>
      </c>
      <c r="BJ74" t="s">
        <v>214</v>
      </c>
      <c r="BK74" t="s">
        <v>215</v>
      </c>
      <c r="BL74" t="s">
        <v>216</v>
      </c>
      <c r="BM74" t="s">
        <v>217</v>
      </c>
      <c r="BN74" t="s">
        <v>218</v>
      </c>
      <c r="BO74" t="s">
        <v>219</v>
      </c>
      <c r="BP74" t="s">
        <v>220</v>
      </c>
      <c r="BQ74" t="s">
        <v>221</v>
      </c>
      <c r="BR74" t="s">
        <v>222</v>
      </c>
      <c r="BS74" s="5" t="s">
        <v>169</v>
      </c>
      <c r="BT74" s="5" t="s">
        <v>170</v>
      </c>
      <c r="BU74" s="5" t="s">
        <v>171</v>
      </c>
      <c r="BV74" t="s">
        <v>223</v>
      </c>
      <c r="BW74" t="s">
        <v>224</v>
      </c>
      <c r="BX74" t="s">
        <v>225</v>
      </c>
      <c r="BY74" t="s">
        <v>226</v>
      </c>
      <c r="BZ74" s="5" t="s">
        <v>172</v>
      </c>
      <c r="CA74" s="5" t="s">
        <v>173</v>
      </c>
      <c r="CB74" s="5" t="s">
        <v>174</v>
      </c>
      <c r="CC74" t="s">
        <v>227</v>
      </c>
      <c r="CD74" t="s">
        <v>228</v>
      </c>
      <c r="CE74" s="5" t="s">
        <v>175</v>
      </c>
      <c r="CF74" s="5" t="s">
        <v>176</v>
      </c>
      <c r="CG74" t="s">
        <v>229</v>
      </c>
      <c r="CH74" s="5" t="s">
        <v>177</v>
      </c>
      <c r="CI74" t="s">
        <v>230</v>
      </c>
      <c r="CJ74" t="s">
        <v>231</v>
      </c>
    </row>
    <row r="75" spans="1:88" ht="14.25" customHeight="1" x14ac:dyDescent="0.25">
      <c r="A75" t="s">
        <v>120</v>
      </c>
      <c r="B75" t="s">
        <v>121</v>
      </c>
      <c r="D75" s="3">
        <v>44160</v>
      </c>
      <c r="E75" s="4">
        <v>0.84861111111111109</v>
      </c>
      <c r="F75">
        <v>2411</v>
      </c>
      <c r="G75" t="s">
        <v>8</v>
      </c>
      <c r="H75" t="s">
        <v>9</v>
      </c>
      <c r="I75">
        <v>4.7399999999999998E-2</v>
      </c>
      <c r="J75">
        <v>2758</v>
      </c>
      <c r="K75">
        <v>2868</v>
      </c>
      <c r="L75">
        <v>2890</v>
      </c>
      <c r="M75">
        <v>110.1</v>
      </c>
      <c r="N75">
        <v>111.3</v>
      </c>
      <c r="O75">
        <v>84.98</v>
      </c>
      <c r="P75">
        <v>76.31</v>
      </c>
      <c r="Q75">
        <v>83.15</v>
      </c>
      <c r="R75">
        <v>5660</v>
      </c>
      <c r="S75">
        <v>3039</v>
      </c>
      <c r="T75">
        <v>5557</v>
      </c>
      <c r="U75">
        <v>4292</v>
      </c>
      <c r="V75">
        <v>5672</v>
      </c>
      <c r="W75">
        <v>0.3553</v>
      </c>
      <c r="X75">
        <v>0.28299999999999997</v>
      </c>
      <c r="Y75">
        <v>129.1</v>
      </c>
      <c r="Z75">
        <v>1037</v>
      </c>
      <c r="AA75">
        <v>4.8550000000000004</v>
      </c>
      <c r="AB75">
        <v>9.9000000000000005E-2</v>
      </c>
      <c r="AC75">
        <v>1.0309999999999999</v>
      </c>
      <c r="AD75">
        <v>3.9800000000000002E-2</v>
      </c>
      <c r="AE75">
        <v>3.9800000000000002E-2</v>
      </c>
      <c r="AF75" t="s">
        <v>143</v>
      </c>
      <c r="AG75" s="16">
        <v>2.3199999999999998</v>
      </c>
      <c r="AH75">
        <v>0.85</v>
      </c>
      <c r="AI75">
        <v>1.31</v>
      </c>
      <c r="AJ75">
        <v>1.32</v>
      </c>
      <c r="AK75">
        <v>6.38</v>
      </c>
      <c r="AL75">
        <v>1.25</v>
      </c>
      <c r="AM75">
        <v>6.21</v>
      </c>
      <c r="AN75">
        <v>3.98</v>
      </c>
      <c r="AO75">
        <v>9.09</v>
      </c>
      <c r="AP75">
        <v>2.23</v>
      </c>
      <c r="AQ75">
        <v>3.42</v>
      </c>
      <c r="AR75">
        <v>0.65</v>
      </c>
      <c r="AS75">
        <v>2.0699999999999998</v>
      </c>
      <c r="AT75">
        <v>1.18</v>
      </c>
      <c r="AU75">
        <v>9.5500000000000007</v>
      </c>
      <c r="AV75">
        <v>1.85</v>
      </c>
      <c r="AW75">
        <v>0.79</v>
      </c>
      <c r="AX75" s="17">
        <v>2.5</v>
      </c>
      <c r="AY75">
        <v>0.72</v>
      </c>
      <c r="AZ75" s="16">
        <v>7.26</v>
      </c>
      <c r="BA75">
        <v>1.88</v>
      </c>
      <c r="BB75" s="16">
        <v>5</v>
      </c>
      <c r="BC75">
        <v>5.0999999999999996</v>
      </c>
      <c r="BD75" t="s">
        <v>145</v>
      </c>
      <c r="BE75">
        <v>2851.48</v>
      </c>
      <c r="BF75">
        <v>288859.8</v>
      </c>
      <c r="BG75">
        <v>72361620</v>
      </c>
      <c r="BH75">
        <v>10877640</v>
      </c>
      <c r="BI75">
        <v>2560.3200000000002</v>
      </c>
      <c r="BJ75">
        <v>3661339</v>
      </c>
      <c r="BK75">
        <v>42164.95</v>
      </c>
      <c r="BL75">
        <v>3500.55</v>
      </c>
      <c r="BM75">
        <v>5377078</v>
      </c>
      <c r="BN75">
        <v>13940690</v>
      </c>
      <c r="BO75">
        <v>597.80999999999995</v>
      </c>
      <c r="BP75">
        <v>366221.9</v>
      </c>
      <c r="BQ75">
        <v>10232.83</v>
      </c>
      <c r="BR75">
        <v>5723192</v>
      </c>
      <c r="BS75">
        <v>38728.120000000003</v>
      </c>
      <c r="BT75">
        <v>1108808</v>
      </c>
      <c r="BU75">
        <v>8400576</v>
      </c>
      <c r="BV75">
        <v>234.08</v>
      </c>
      <c r="BW75">
        <v>12438.76</v>
      </c>
      <c r="BX75">
        <v>5062455</v>
      </c>
      <c r="BY75">
        <v>5392671</v>
      </c>
      <c r="BZ75">
        <v>3476.76</v>
      </c>
      <c r="CA75">
        <v>45876.46</v>
      </c>
      <c r="CB75">
        <v>249027.7</v>
      </c>
      <c r="CC75">
        <v>184462.5</v>
      </c>
      <c r="CD75">
        <v>1007.09</v>
      </c>
      <c r="CE75">
        <v>1647191</v>
      </c>
      <c r="CF75">
        <v>109898.3</v>
      </c>
      <c r="CG75">
        <v>5256.75</v>
      </c>
      <c r="CH75">
        <v>1783768</v>
      </c>
      <c r="CI75">
        <v>2795.16</v>
      </c>
      <c r="CJ75">
        <v>1205.6300000000001</v>
      </c>
    </row>
    <row r="76" spans="1:88" ht="14.25" customHeight="1" x14ac:dyDescent="0.25">
      <c r="A76" t="s">
        <v>76</v>
      </c>
      <c r="B76" t="s">
        <v>77</v>
      </c>
      <c r="D76" s="3">
        <v>44160</v>
      </c>
      <c r="E76" s="4">
        <v>0.75486111111111109</v>
      </c>
      <c r="F76">
        <v>2111</v>
      </c>
      <c r="G76" t="s">
        <v>8</v>
      </c>
      <c r="H76" t="s">
        <v>9</v>
      </c>
      <c r="I76">
        <v>3.2500000000000001E-2</v>
      </c>
      <c r="J76">
        <v>2803</v>
      </c>
      <c r="K76">
        <v>2580</v>
      </c>
      <c r="L76">
        <v>2585</v>
      </c>
      <c r="M76">
        <v>33.08</v>
      </c>
      <c r="N76">
        <v>31.89</v>
      </c>
      <c r="O76">
        <v>27.75</v>
      </c>
      <c r="P76">
        <v>53.87</v>
      </c>
      <c r="Q76">
        <v>48.6</v>
      </c>
      <c r="R76">
        <v>5154</v>
      </c>
      <c r="S76">
        <v>3093</v>
      </c>
      <c r="T76">
        <v>5027</v>
      </c>
      <c r="U76">
        <v>4398</v>
      </c>
      <c r="V76">
        <v>5101</v>
      </c>
      <c r="W76">
        <v>6.9900000000000004E-2</v>
      </c>
      <c r="X76">
        <v>2.4199999999999999E-2</v>
      </c>
      <c r="Y76">
        <v>124.2</v>
      </c>
      <c r="Z76">
        <v>835.4</v>
      </c>
      <c r="AA76">
        <v>4.1399999999999997</v>
      </c>
      <c r="AB76">
        <v>4.3900000000000002E-2</v>
      </c>
      <c r="AC76">
        <v>0.51849999999999996</v>
      </c>
      <c r="AD76">
        <v>7.6E-3</v>
      </c>
      <c r="AE76">
        <v>2.06E-2</v>
      </c>
      <c r="AF76" t="s">
        <v>143</v>
      </c>
      <c r="AG76" s="16">
        <v>5.58</v>
      </c>
      <c r="AH76">
        <v>11.23</v>
      </c>
      <c r="AI76">
        <v>0.79</v>
      </c>
      <c r="AJ76">
        <v>0.88</v>
      </c>
      <c r="AK76">
        <v>17.260000000000002</v>
      </c>
      <c r="AL76">
        <v>0.53</v>
      </c>
      <c r="AM76">
        <v>6.53</v>
      </c>
      <c r="AN76">
        <v>20.99</v>
      </c>
      <c r="AO76">
        <v>15.45</v>
      </c>
      <c r="AP76">
        <v>2.17</v>
      </c>
      <c r="AQ76">
        <v>18.48</v>
      </c>
      <c r="AR76">
        <v>0.46</v>
      </c>
      <c r="AS76">
        <v>10.76</v>
      </c>
      <c r="AT76">
        <v>0.28000000000000003</v>
      </c>
      <c r="AU76">
        <v>8.11</v>
      </c>
      <c r="AV76" s="16">
        <v>5.75</v>
      </c>
      <c r="AW76">
        <v>0.9</v>
      </c>
      <c r="AX76">
        <v>1.6</v>
      </c>
      <c r="AY76">
        <v>0.18</v>
      </c>
      <c r="AZ76" s="16">
        <v>7.86</v>
      </c>
      <c r="BA76">
        <v>3.89</v>
      </c>
      <c r="BB76" s="16">
        <v>0.88</v>
      </c>
      <c r="BC76" s="16">
        <v>3.46</v>
      </c>
      <c r="BD76" t="s">
        <v>145</v>
      </c>
      <c r="BE76">
        <v>2368.0500000000002</v>
      </c>
      <c r="BF76">
        <v>280601.90000000002</v>
      </c>
      <c r="BG76">
        <v>70551940</v>
      </c>
      <c r="BH76">
        <v>10545800</v>
      </c>
      <c r="BI76">
        <v>744.49</v>
      </c>
      <c r="BJ76">
        <v>1148546</v>
      </c>
      <c r="BK76">
        <v>15779.12</v>
      </c>
      <c r="BL76">
        <v>2575.88</v>
      </c>
      <c r="BM76">
        <v>4543817</v>
      </c>
      <c r="BN76">
        <v>13559690</v>
      </c>
      <c r="BO76">
        <v>578.91999999999996</v>
      </c>
      <c r="BP76">
        <v>359033.2</v>
      </c>
      <c r="BQ76">
        <v>10030.43</v>
      </c>
      <c r="BR76">
        <v>5578451</v>
      </c>
      <c r="BS76">
        <v>37325.69</v>
      </c>
      <c r="BT76">
        <v>1184743</v>
      </c>
      <c r="BU76">
        <v>9104031</v>
      </c>
      <c r="BV76">
        <v>48.52</v>
      </c>
      <c r="BW76">
        <v>4090.26</v>
      </c>
      <c r="BX76">
        <v>5275990</v>
      </c>
      <c r="BY76">
        <v>4647762</v>
      </c>
      <c r="BZ76">
        <v>3255.23</v>
      </c>
      <c r="CA76">
        <v>48053.19</v>
      </c>
      <c r="CB76">
        <v>270136.40000000002</v>
      </c>
      <c r="CC76">
        <v>170705</v>
      </c>
      <c r="CD76">
        <v>768.92</v>
      </c>
      <c r="CE76">
        <v>1776290</v>
      </c>
      <c r="CF76">
        <v>118842.9</v>
      </c>
      <c r="CG76">
        <v>2875.97</v>
      </c>
      <c r="CH76">
        <v>1907184</v>
      </c>
      <c r="CI76">
        <v>1956.47</v>
      </c>
      <c r="CJ76">
        <v>734.11</v>
      </c>
    </row>
    <row r="77" spans="1:88" ht="14.25" customHeight="1" x14ac:dyDescent="0.25">
      <c r="A77" t="s">
        <v>122</v>
      </c>
      <c r="B77" t="s">
        <v>123</v>
      </c>
      <c r="D77" s="3">
        <v>44160</v>
      </c>
      <c r="E77" s="4">
        <v>0.85277777777777775</v>
      </c>
      <c r="F77">
        <v>2412</v>
      </c>
      <c r="G77" t="s">
        <v>8</v>
      </c>
      <c r="H77" t="s">
        <v>9</v>
      </c>
      <c r="I77">
        <v>9.8500000000000004E-2</v>
      </c>
      <c r="J77">
        <v>2466</v>
      </c>
      <c r="K77">
        <v>2558</v>
      </c>
      <c r="L77">
        <v>2562</v>
      </c>
      <c r="M77">
        <v>257.60000000000002</v>
      </c>
      <c r="N77">
        <v>269.60000000000002</v>
      </c>
      <c r="O77">
        <v>209.9</v>
      </c>
      <c r="P77">
        <v>204.9</v>
      </c>
      <c r="Q77">
        <v>213.5</v>
      </c>
      <c r="R77">
        <v>6245</v>
      </c>
      <c r="S77">
        <v>3161</v>
      </c>
      <c r="T77">
        <v>5557</v>
      </c>
      <c r="U77">
        <v>4387</v>
      </c>
      <c r="V77">
        <v>5666</v>
      </c>
      <c r="W77">
        <v>0.70599999999999996</v>
      </c>
      <c r="X77">
        <v>0.66759999999999997</v>
      </c>
      <c r="Y77">
        <v>146.19999999999999</v>
      </c>
      <c r="Z77">
        <v>1580</v>
      </c>
      <c r="AA77">
        <v>5.9480000000000004</v>
      </c>
      <c r="AB77">
        <v>0.04</v>
      </c>
      <c r="AC77">
        <v>2.8439999999999999</v>
      </c>
      <c r="AD77">
        <v>0.1221</v>
      </c>
      <c r="AE77">
        <v>3.5999999999999997E-2</v>
      </c>
      <c r="AF77" t="s">
        <v>143</v>
      </c>
      <c r="AG77" s="16">
        <v>2.0499999999999998</v>
      </c>
      <c r="AH77">
        <v>0.53</v>
      </c>
      <c r="AI77">
        <v>0.63</v>
      </c>
      <c r="AJ77">
        <v>0.6</v>
      </c>
      <c r="AK77">
        <v>3.63</v>
      </c>
      <c r="AL77">
        <v>0.12</v>
      </c>
      <c r="AM77">
        <v>5.49</v>
      </c>
      <c r="AN77">
        <v>2.91</v>
      </c>
      <c r="AO77">
        <v>4.72</v>
      </c>
      <c r="AP77">
        <v>5.2</v>
      </c>
      <c r="AQ77">
        <v>13.03</v>
      </c>
      <c r="AR77">
        <v>0.26</v>
      </c>
      <c r="AS77">
        <v>2.11</v>
      </c>
      <c r="AT77">
        <v>0.2</v>
      </c>
      <c r="AU77">
        <v>4.33</v>
      </c>
      <c r="AV77">
        <v>0.42</v>
      </c>
      <c r="AW77">
        <v>0.4</v>
      </c>
      <c r="AX77" s="17">
        <v>3.95</v>
      </c>
      <c r="AY77">
        <v>0.54</v>
      </c>
      <c r="AZ77" s="16">
        <v>8.51</v>
      </c>
      <c r="BA77">
        <v>0.28000000000000003</v>
      </c>
      <c r="BB77">
        <v>2.2400000000000002</v>
      </c>
      <c r="BC77">
        <v>5.07</v>
      </c>
      <c r="BD77" t="s">
        <v>145</v>
      </c>
      <c r="BE77">
        <v>5217.7700000000004</v>
      </c>
      <c r="BF77">
        <v>258855.3</v>
      </c>
      <c r="BG77">
        <v>65608720</v>
      </c>
      <c r="BH77">
        <v>9807796</v>
      </c>
      <c r="BI77">
        <v>5981.43</v>
      </c>
      <c r="BJ77">
        <v>9000274</v>
      </c>
      <c r="BK77">
        <v>94319.26</v>
      </c>
      <c r="BL77">
        <v>8112.54</v>
      </c>
      <c r="BM77">
        <v>10005890</v>
      </c>
      <c r="BN77">
        <v>14260440</v>
      </c>
      <c r="BO77">
        <v>623.37</v>
      </c>
      <c r="BP77">
        <v>372373.6</v>
      </c>
      <c r="BQ77">
        <v>10483.02</v>
      </c>
      <c r="BR77">
        <v>5813096</v>
      </c>
      <c r="BS77">
        <v>38810.949999999997</v>
      </c>
      <c r="BT77">
        <v>1028480</v>
      </c>
      <c r="BU77">
        <v>8541610</v>
      </c>
      <c r="BV77">
        <v>460.75</v>
      </c>
      <c r="BW77">
        <v>25738.48</v>
      </c>
      <c r="BX77">
        <v>5828046</v>
      </c>
      <c r="BY77">
        <v>7633668</v>
      </c>
      <c r="BZ77">
        <v>3498.24</v>
      </c>
      <c r="CA77">
        <v>40335.21</v>
      </c>
      <c r="CB77">
        <v>254405.3</v>
      </c>
      <c r="CC77">
        <v>230709.3</v>
      </c>
      <c r="CD77">
        <v>700.77</v>
      </c>
      <c r="CE77">
        <v>1668349</v>
      </c>
      <c r="CF77">
        <v>111221.3</v>
      </c>
      <c r="CG77">
        <v>14599.35</v>
      </c>
      <c r="CH77">
        <v>1801325</v>
      </c>
      <c r="CI77">
        <v>5315.99</v>
      </c>
      <c r="CJ77">
        <v>1115.25</v>
      </c>
    </row>
    <row r="78" spans="1:88" ht="14.25" customHeight="1" x14ac:dyDescent="0.25">
      <c r="A78" t="s">
        <v>78</v>
      </c>
      <c r="B78" t="s">
        <v>79</v>
      </c>
      <c r="D78" s="3">
        <v>44160</v>
      </c>
      <c r="E78" s="4">
        <v>0.7583333333333333</v>
      </c>
      <c r="F78">
        <v>2112</v>
      </c>
      <c r="G78" t="s">
        <v>8</v>
      </c>
      <c r="H78" t="s">
        <v>9</v>
      </c>
      <c r="I78">
        <v>5.7200000000000001E-2</v>
      </c>
      <c r="J78">
        <v>2273</v>
      </c>
      <c r="K78">
        <v>2393</v>
      </c>
      <c r="L78">
        <v>2405</v>
      </c>
      <c r="M78">
        <v>75.88</v>
      </c>
      <c r="N78">
        <v>81.33</v>
      </c>
      <c r="O78">
        <v>65.37</v>
      </c>
      <c r="P78">
        <v>106.5</v>
      </c>
      <c r="Q78">
        <v>114.5</v>
      </c>
      <c r="R78">
        <v>5263</v>
      </c>
      <c r="S78">
        <v>2862</v>
      </c>
      <c r="T78">
        <v>5117</v>
      </c>
      <c r="U78">
        <v>3958</v>
      </c>
      <c r="V78">
        <v>5190</v>
      </c>
      <c r="W78">
        <v>6.9000000000000006E-2</v>
      </c>
      <c r="X78">
        <v>9.4000000000000004E-3</v>
      </c>
      <c r="Y78">
        <v>135.4</v>
      </c>
      <c r="Z78">
        <v>1130</v>
      </c>
      <c r="AA78">
        <v>5.0570000000000004</v>
      </c>
      <c r="AB78">
        <v>2.5700000000000001E-2</v>
      </c>
      <c r="AC78">
        <v>0.85529999999999995</v>
      </c>
      <c r="AD78">
        <v>1.8100000000000002E-2</v>
      </c>
      <c r="AE78">
        <v>9.7999999999999997E-3</v>
      </c>
      <c r="AF78" t="s">
        <v>143</v>
      </c>
      <c r="AG78" s="16">
        <v>3.95</v>
      </c>
      <c r="AH78">
        <v>0.73</v>
      </c>
      <c r="AI78">
        <v>1.28</v>
      </c>
      <c r="AJ78">
        <v>1.1100000000000001</v>
      </c>
      <c r="AK78">
        <v>0.66</v>
      </c>
      <c r="AL78">
        <v>0.83</v>
      </c>
      <c r="AM78">
        <v>5.15</v>
      </c>
      <c r="AN78">
        <v>2.74</v>
      </c>
      <c r="AO78">
        <v>6.3</v>
      </c>
      <c r="AP78">
        <v>1.67</v>
      </c>
      <c r="AQ78">
        <v>6.87</v>
      </c>
      <c r="AR78">
        <v>0.83</v>
      </c>
      <c r="AS78">
        <v>0.81</v>
      </c>
      <c r="AT78">
        <v>1.18</v>
      </c>
      <c r="AU78">
        <v>36.659999999999997</v>
      </c>
      <c r="AV78" s="16">
        <v>11.97</v>
      </c>
      <c r="AW78">
        <v>0.7</v>
      </c>
      <c r="AX78" s="17">
        <v>1.66</v>
      </c>
      <c r="AY78">
        <v>0.39</v>
      </c>
      <c r="AZ78" s="16">
        <v>0.74</v>
      </c>
      <c r="BA78">
        <v>1.17</v>
      </c>
      <c r="BB78" s="16">
        <v>11.28</v>
      </c>
      <c r="BC78" s="16">
        <v>1.17</v>
      </c>
      <c r="BD78" t="s">
        <v>145</v>
      </c>
      <c r="BE78">
        <v>3620.57</v>
      </c>
      <c r="BF78">
        <v>264066.2</v>
      </c>
      <c r="BG78">
        <v>66486230</v>
      </c>
      <c r="BH78">
        <v>9968272</v>
      </c>
      <c r="BI78">
        <v>1963.54</v>
      </c>
      <c r="BJ78">
        <v>2951199</v>
      </c>
      <c r="BK78">
        <v>35515.910000000003</v>
      </c>
      <c r="BL78">
        <v>5078.8500000000004</v>
      </c>
      <c r="BM78">
        <v>7104998</v>
      </c>
      <c r="BN78">
        <v>14057140</v>
      </c>
      <c r="BO78">
        <v>624.48</v>
      </c>
      <c r="BP78">
        <v>371365.6</v>
      </c>
      <c r="BQ78">
        <v>10468.549999999999</v>
      </c>
      <c r="BR78">
        <v>5766762</v>
      </c>
      <c r="BS78">
        <v>42959.12</v>
      </c>
      <c r="BT78">
        <v>1203324</v>
      </c>
      <c r="BU78">
        <v>9250291</v>
      </c>
      <c r="BV78">
        <v>55.19</v>
      </c>
      <c r="BW78">
        <v>3611.23</v>
      </c>
      <c r="BX78">
        <v>5845920</v>
      </c>
      <c r="BY78">
        <v>6387327</v>
      </c>
      <c r="BZ78">
        <v>3789.8</v>
      </c>
      <c r="CA78">
        <v>48962.14</v>
      </c>
      <c r="CB78">
        <v>273922</v>
      </c>
      <c r="CC78">
        <v>211315.1</v>
      </c>
      <c r="CD78">
        <v>664.47</v>
      </c>
      <c r="CE78">
        <v>1777849</v>
      </c>
      <c r="CF78">
        <v>120013.2</v>
      </c>
      <c r="CG78">
        <v>4715.43</v>
      </c>
      <c r="CH78">
        <v>1902450</v>
      </c>
      <c r="CI78">
        <v>2287.27</v>
      </c>
      <c r="CJ78">
        <v>421.49</v>
      </c>
    </row>
    <row r="79" spans="1:88" ht="14.25" customHeight="1" x14ac:dyDescent="0.25">
      <c r="A79" t="s">
        <v>124</v>
      </c>
      <c r="B79" t="s">
        <v>125</v>
      </c>
      <c r="D79" s="3">
        <v>44160</v>
      </c>
      <c r="E79" s="4">
        <v>0.85625000000000007</v>
      </c>
      <c r="F79">
        <v>2501</v>
      </c>
      <c r="G79" t="s">
        <v>8</v>
      </c>
      <c r="H79" t="s">
        <v>9</v>
      </c>
      <c r="I79">
        <v>0.12920000000000001</v>
      </c>
      <c r="J79">
        <v>2213</v>
      </c>
      <c r="K79">
        <v>2505</v>
      </c>
      <c r="L79">
        <v>2511</v>
      </c>
      <c r="M79">
        <v>379.9</v>
      </c>
      <c r="N79">
        <v>424.5</v>
      </c>
      <c r="O79">
        <v>326.8</v>
      </c>
      <c r="P79">
        <v>333.3</v>
      </c>
      <c r="Q79">
        <v>367.4</v>
      </c>
      <c r="R79">
        <v>6043</v>
      </c>
      <c r="S79">
        <v>3272</v>
      </c>
      <c r="T79">
        <v>6360</v>
      </c>
      <c r="U79">
        <v>4677</v>
      </c>
      <c r="V79">
        <v>6478</v>
      </c>
      <c r="W79">
        <v>0.95860000000000001</v>
      </c>
      <c r="X79">
        <v>0.99009999999999998</v>
      </c>
      <c r="Y79">
        <v>201.7</v>
      </c>
      <c r="Z79">
        <v>1313</v>
      </c>
      <c r="AA79">
        <v>6.0789999999999997</v>
      </c>
      <c r="AB79">
        <v>0.1096</v>
      </c>
      <c r="AC79">
        <v>5.09</v>
      </c>
      <c r="AD79">
        <v>0.62</v>
      </c>
      <c r="AE79">
        <v>0.13439999999999999</v>
      </c>
      <c r="AF79" t="s">
        <v>143</v>
      </c>
      <c r="AG79" s="16">
        <v>8.76</v>
      </c>
      <c r="AH79">
        <v>0.54</v>
      </c>
      <c r="AI79">
        <v>10.81</v>
      </c>
      <c r="AJ79">
        <v>10.87</v>
      </c>
      <c r="AK79">
        <v>1.1599999999999999</v>
      </c>
      <c r="AL79">
        <v>10.97</v>
      </c>
      <c r="AM79">
        <v>8</v>
      </c>
      <c r="AN79">
        <v>3.24</v>
      </c>
      <c r="AO79">
        <v>14.88</v>
      </c>
      <c r="AP79">
        <v>4.08</v>
      </c>
      <c r="AQ79">
        <v>5.48</v>
      </c>
      <c r="AR79">
        <v>11.17</v>
      </c>
      <c r="AS79">
        <v>1</v>
      </c>
      <c r="AT79">
        <v>11.12</v>
      </c>
      <c r="AU79">
        <v>2.5099999999999998</v>
      </c>
      <c r="AV79">
        <v>11.93</v>
      </c>
      <c r="AW79" s="17">
        <v>10.53</v>
      </c>
      <c r="AX79" s="17">
        <v>0.88</v>
      </c>
      <c r="AY79">
        <v>9.68</v>
      </c>
      <c r="AZ79" s="16">
        <v>19.25</v>
      </c>
      <c r="BA79">
        <v>11.71</v>
      </c>
      <c r="BB79">
        <v>8.83</v>
      </c>
      <c r="BC79">
        <v>9.4</v>
      </c>
      <c r="BD79" t="s">
        <v>145</v>
      </c>
      <c r="BE79">
        <v>5993.61</v>
      </c>
      <c r="BF79">
        <v>233231.1</v>
      </c>
      <c r="BG79">
        <v>58128620</v>
      </c>
      <c r="BH79">
        <v>8692757</v>
      </c>
      <c r="BI79">
        <v>8848.52</v>
      </c>
      <c r="BJ79">
        <v>12811420</v>
      </c>
      <c r="BK79">
        <v>156225.29999999999</v>
      </c>
      <c r="BL79">
        <v>12760.45</v>
      </c>
      <c r="BM79">
        <v>13892130</v>
      </c>
      <c r="BN79">
        <v>14736050</v>
      </c>
      <c r="BO79">
        <v>647.82000000000005</v>
      </c>
      <c r="BP79">
        <v>385359.5</v>
      </c>
      <c r="BQ79">
        <v>11224.69</v>
      </c>
      <c r="BR79">
        <v>6010531</v>
      </c>
      <c r="BS79">
        <v>38977.660000000003</v>
      </c>
      <c r="BT79">
        <v>1097422</v>
      </c>
      <c r="BU79">
        <v>7779613</v>
      </c>
      <c r="BV79">
        <v>626.32000000000005</v>
      </c>
      <c r="BW79">
        <v>33210.26</v>
      </c>
      <c r="BX79">
        <v>7272805</v>
      </c>
      <c r="BY79">
        <v>6776599</v>
      </c>
      <c r="BZ79">
        <v>3525.29</v>
      </c>
      <c r="CA79">
        <v>45048.58</v>
      </c>
      <c r="CB79">
        <v>236478.6</v>
      </c>
      <c r="CC79">
        <v>218056.3</v>
      </c>
      <c r="CD79">
        <v>981.53</v>
      </c>
      <c r="CE79">
        <v>1532051</v>
      </c>
      <c r="CF79">
        <v>102464.9</v>
      </c>
      <c r="CG79">
        <v>23772.42</v>
      </c>
      <c r="CH79">
        <v>1672074</v>
      </c>
      <c r="CI79">
        <v>18825.11</v>
      </c>
      <c r="CJ79">
        <v>3508.68</v>
      </c>
    </row>
    <row r="80" spans="1:88" ht="14.25" customHeight="1" x14ac:dyDescent="0.25">
      <c r="A80" t="s">
        <v>80</v>
      </c>
      <c r="B80" t="s">
        <v>81</v>
      </c>
      <c r="D80" s="3">
        <v>44160</v>
      </c>
      <c r="E80" s="4">
        <v>0.76250000000000007</v>
      </c>
      <c r="F80">
        <v>2201</v>
      </c>
      <c r="G80" t="s">
        <v>8</v>
      </c>
      <c r="H80" t="s">
        <v>9</v>
      </c>
      <c r="I80">
        <v>5.3499999999999999E-2</v>
      </c>
      <c r="J80">
        <v>1955</v>
      </c>
      <c r="K80">
        <v>2220</v>
      </c>
      <c r="L80">
        <v>2224</v>
      </c>
      <c r="M80">
        <v>117.8</v>
      </c>
      <c r="N80">
        <v>128.69999999999999</v>
      </c>
      <c r="O80">
        <v>83.61</v>
      </c>
      <c r="P80">
        <v>149.30000000000001</v>
      </c>
      <c r="Q80">
        <v>161.9</v>
      </c>
      <c r="R80">
        <v>4449</v>
      </c>
      <c r="S80">
        <v>2446</v>
      </c>
      <c r="T80">
        <v>5200</v>
      </c>
      <c r="U80">
        <v>3776</v>
      </c>
      <c r="V80">
        <v>5262</v>
      </c>
      <c r="W80">
        <v>7.0699999999999999E-2</v>
      </c>
      <c r="X80">
        <v>2.1299999999999999E-2</v>
      </c>
      <c r="Y80">
        <v>172.5</v>
      </c>
      <c r="Z80">
        <v>704.5</v>
      </c>
      <c r="AA80">
        <v>4.1790000000000003</v>
      </c>
      <c r="AB80">
        <v>2.07E-2</v>
      </c>
      <c r="AC80">
        <v>1.7569999999999999</v>
      </c>
      <c r="AD80">
        <v>5.0799999999999998E-2</v>
      </c>
      <c r="AE80">
        <v>3.78E-2</v>
      </c>
      <c r="AF80" t="s">
        <v>143</v>
      </c>
      <c r="AG80" s="16">
        <v>0.66</v>
      </c>
      <c r="AH80">
        <v>3.95</v>
      </c>
      <c r="AI80">
        <v>0.81</v>
      </c>
      <c r="AJ80">
        <v>0.25</v>
      </c>
      <c r="AK80">
        <v>5.33</v>
      </c>
      <c r="AL80">
        <v>0.37</v>
      </c>
      <c r="AM80">
        <v>23.25</v>
      </c>
      <c r="AN80">
        <v>7.88</v>
      </c>
      <c r="AO80">
        <v>5.51</v>
      </c>
      <c r="AP80">
        <v>21.55</v>
      </c>
      <c r="AQ80">
        <v>5.54</v>
      </c>
      <c r="AR80">
        <v>0.21</v>
      </c>
      <c r="AS80">
        <v>5.03</v>
      </c>
      <c r="AT80">
        <v>0.79</v>
      </c>
      <c r="AU80">
        <v>36.46</v>
      </c>
      <c r="AV80" s="16">
        <v>16.57</v>
      </c>
      <c r="AW80">
        <v>0.19</v>
      </c>
      <c r="AX80">
        <v>21.23</v>
      </c>
      <c r="AY80">
        <v>1.51</v>
      </c>
      <c r="AZ80" s="16">
        <v>7.7</v>
      </c>
      <c r="BA80">
        <v>1.46</v>
      </c>
      <c r="BB80" s="16">
        <v>3.34</v>
      </c>
      <c r="BC80">
        <v>3.22</v>
      </c>
      <c r="BD80" t="s">
        <v>145</v>
      </c>
      <c r="BE80">
        <v>3542.78</v>
      </c>
      <c r="BF80">
        <v>227211.8</v>
      </c>
      <c r="BG80">
        <v>63534500</v>
      </c>
      <c r="BH80">
        <v>9498850</v>
      </c>
      <c r="BI80">
        <v>3040.42</v>
      </c>
      <c r="BJ80">
        <v>4801792</v>
      </c>
      <c r="BK80">
        <v>52648.13</v>
      </c>
      <c r="BL80">
        <v>6777.36</v>
      </c>
      <c r="BM80">
        <v>9160070</v>
      </c>
      <c r="BN80">
        <v>13941000</v>
      </c>
      <c r="BO80">
        <v>534.47</v>
      </c>
      <c r="BP80">
        <v>388713.3</v>
      </c>
      <c r="BQ80">
        <v>9993.76</v>
      </c>
      <c r="BR80">
        <v>6023384</v>
      </c>
      <c r="BS80">
        <v>42986.6</v>
      </c>
      <c r="BT80">
        <v>1446836</v>
      </c>
      <c r="BU80">
        <v>9528832</v>
      </c>
      <c r="BV80">
        <v>56.3</v>
      </c>
      <c r="BW80">
        <v>4170.28</v>
      </c>
      <c r="BX80">
        <v>7670658</v>
      </c>
      <c r="BY80">
        <v>4673737</v>
      </c>
      <c r="BZ80">
        <v>3766.46</v>
      </c>
      <c r="CA80">
        <v>56186.32</v>
      </c>
      <c r="CB80">
        <v>280651.7</v>
      </c>
      <c r="CC80">
        <v>179001.4</v>
      </c>
      <c r="CD80">
        <v>645.58000000000004</v>
      </c>
      <c r="CE80">
        <v>1804498</v>
      </c>
      <c r="CF80">
        <v>122612.7</v>
      </c>
      <c r="CG80">
        <v>9776.0499999999993</v>
      </c>
      <c r="CH80">
        <v>1929345</v>
      </c>
      <c r="CI80">
        <v>3381.6</v>
      </c>
      <c r="CJ80">
        <v>1247.8599999999999</v>
      </c>
    </row>
    <row r="81" spans="1:88" ht="14.25" customHeight="1" x14ac:dyDescent="0.25">
      <c r="A81" t="s">
        <v>126</v>
      </c>
      <c r="B81" t="s">
        <v>127</v>
      </c>
      <c r="D81" s="3">
        <v>44160</v>
      </c>
      <c r="E81" s="4">
        <v>0.85972222222222217</v>
      </c>
      <c r="F81">
        <v>2502</v>
      </c>
      <c r="G81" t="s">
        <v>8</v>
      </c>
      <c r="H81" t="s">
        <v>9</v>
      </c>
      <c r="I81">
        <v>0.12559999999999999</v>
      </c>
      <c r="J81">
        <v>2428</v>
      </c>
      <c r="K81">
        <v>2545</v>
      </c>
      <c r="L81">
        <v>2538</v>
      </c>
      <c r="M81">
        <v>363.6</v>
      </c>
      <c r="N81">
        <v>366.7</v>
      </c>
      <c r="O81">
        <v>212.7</v>
      </c>
      <c r="P81">
        <v>275.60000000000002</v>
      </c>
      <c r="Q81">
        <v>272.2</v>
      </c>
      <c r="R81">
        <v>5404</v>
      </c>
      <c r="S81">
        <v>2878</v>
      </c>
      <c r="T81">
        <v>5218</v>
      </c>
      <c r="U81">
        <v>4062</v>
      </c>
      <c r="V81">
        <v>5365</v>
      </c>
      <c r="W81">
        <v>1.0549999999999999</v>
      </c>
      <c r="X81">
        <v>1.016</v>
      </c>
      <c r="Y81">
        <v>138.69999999999999</v>
      </c>
      <c r="Z81">
        <v>1544</v>
      </c>
      <c r="AA81">
        <v>6.0650000000000004</v>
      </c>
      <c r="AB81">
        <v>4.9099999999999998E-2</v>
      </c>
      <c r="AC81">
        <v>3.4609999999999999</v>
      </c>
      <c r="AD81">
        <v>5.9900000000000002E-2</v>
      </c>
      <c r="AE81">
        <v>1.7100000000000001E-2</v>
      </c>
      <c r="AF81" t="s">
        <v>143</v>
      </c>
      <c r="AG81" s="16">
        <v>1.64</v>
      </c>
      <c r="AH81">
        <v>1.87</v>
      </c>
      <c r="AI81">
        <v>0.28000000000000003</v>
      </c>
      <c r="AJ81">
        <v>0.15</v>
      </c>
      <c r="AK81">
        <v>1.51</v>
      </c>
      <c r="AL81">
        <v>1.1200000000000001</v>
      </c>
      <c r="AM81">
        <v>4.51</v>
      </c>
      <c r="AN81">
        <v>0.8</v>
      </c>
      <c r="AO81">
        <v>3.35</v>
      </c>
      <c r="AP81">
        <v>1.63</v>
      </c>
      <c r="AQ81">
        <v>10.09</v>
      </c>
      <c r="AR81">
        <v>0.53</v>
      </c>
      <c r="AS81">
        <v>1.49</v>
      </c>
      <c r="AT81">
        <v>0.36</v>
      </c>
      <c r="AU81">
        <v>6.69</v>
      </c>
      <c r="AV81">
        <v>0.4</v>
      </c>
      <c r="AW81">
        <v>0.26</v>
      </c>
      <c r="AX81" s="17">
        <v>2.93</v>
      </c>
      <c r="AY81">
        <v>0.46</v>
      </c>
      <c r="AZ81" s="16">
        <v>13.94</v>
      </c>
      <c r="BA81">
        <v>0.39</v>
      </c>
      <c r="BB81">
        <v>3.43</v>
      </c>
      <c r="BC81" s="16">
        <v>3.52</v>
      </c>
      <c r="BD81" t="s">
        <v>145</v>
      </c>
      <c r="BE81">
        <v>6271.54</v>
      </c>
      <c r="BF81">
        <v>253207.1</v>
      </c>
      <c r="BG81">
        <v>63527440</v>
      </c>
      <c r="BH81">
        <v>9450511</v>
      </c>
      <c r="BI81">
        <v>8383.7800000000007</v>
      </c>
      <c r="BJ81">
        <v>11905070</v>
      </c>
      <c r="BK81">
        <v>103102</v>
      </c>
      <c r="BL81">
        <v>10575.33</v>
      </c>
      <c r="BM81">
        <v>11727430</v>
      </c>
      <c r="BN81">
        <v>13292620</v>
      </c>
      <c r="BO81">
        <v>564.48</v>
      </c>
      <c r="BP81">
        <v>340142.9</v>
      </c>
      <c r="BQ81">
        <v>9646.85</v>
      </c>
      <c r="BR81">
        <v>5355129</v>
      </c>
      <c r="BS81">
        <v>38573.980000000003</v>
      </c>
      <c r="BT81">
        <v>1108524</v>
      </c>
      <c r="BU81">
        <v>8309834</v>
      </c>
      <c r="BV81">
        <v>681.51</v>
      </c>
      <c r="BW81">
        <v>36581.67</v>
      </c>
      <c r="BX81">
        <v>5379446</v>
      </c>
      <c r="BY81">
        <v>8031585</v>
      </c>
      <c r="BZ81">
        <v>3420.82</v>
      </c>
      <c r="CA81">
        <v>45697.65</v>
      </c>
      <c r="CB81">
        <v>247915.1</v>
      </c>
      <c r="CC81">
        <v>229255.8</v>
      </c>
      <c r="CD81">
        <v>741.14</v>
      </c>
      <c r="CE81">
        <v>1648452</v>
      </c>
      <c r="CF81">
        <v>109093</v>
      </c>
      <c r="CG81">
        <v>17549.55</v>
      </c>
      <c r="CH81">
        <v>1791229</v>
      </c>
      <c r="CI81">
        <v>3412.72</v>
      </c>
      <c r="CJ81">
        <v>594.1</v>
      </c>
    </row>
    <row r="82" spans="1:88" ht="14.25" customHeight="1" x14ac:dyDescent="0.25">
      <c r="A82" t="s">
        <v>82</v>
      </c>
      <c r="B82" t="s">
        <v>83</v>
      </c>
      <c r="D82" s="3">
        <v>44160</v>
      </c>
      <c r="E82" s="4">
        <v>0.76597222222222217</v>
      </c>
      <c r="F82">
        <v>2202</v>
      </c>
      <c r="G82" t="s">
        <v>8</v>
      </c>
      <c r="H82" t="s">
        <v>9</v>
      </c>
      <c r="I82">
        <v>9.1499999999999998E-2</v>
      </c>
      <c r="J82">
        <v>2565</v>
      </c>
      <c r="K82">
        <v>2858</v>
      </c>
      <c r="L82">
        <v>2871</v>
      </c>
      <c r="M82">
        <v>114.5</v>
      </c>
      <c r="N82">
        <v>130.1</v>
      </c>
      <c r="O82">
        <v>104.4</v>
      </c>
      <c r="P82">
        <v>177.9</v>
      </c>
      <c r="Q82">
        <v>183.5</v>
      </c>
      <c r="R82">
        <v>5967</v>
      </c>
      <c r="S82">
        <v>3103</v>
      </c>
      <c r="T82">
        <v>5772</v>
      </c>
      <c r="U82">
        <v>4280</v>
      </c>
      <c r="V82">
        <v>5878</v>
      </c>
      <c r="W82">
        <v>0.27450000000000002</v>
      </c>
      <c r="X82">
        <v>0.24079999999999999</v>
      </c>
      <c r="Y82">
        <v>151.9</v>
      </c>
      <c r="Z82">
        <v>1470</v>
      </c>
      <c r="AA82">
        <v>6.2759999999999998</v>
      </c>
      <c r="AB82">
        <v>1.15E-2</v>
      </c>
      <c r="AC82">
        <v>1.216</v>
      </c>
      <c r="AD82">
        <v>8.6E-3</v>
      </c>
      <c r="AE82">
        <v>6.4999999999999997E-3</v>
      </c>
      <c r="AF82" t="s">
        <v>143</v>
      </c>
      <c r="AG82" s="16">
        <v>0.72</v>
      </c>
      <c r="AH82">
        <v>4.75</v>
      </c>
      <c r="AI82">
        <v>0.75</v>
      </c>
      <c r="AJ82">
        <v>0.4</v>
      </c>
      <c r="AK82">
        <v>7.7</v>
      </c>
      <c r="AL82">
        <v>0.54</v>
      </c>
      <c r="AM82">
        <v>5.0999999999999996</v>
      </c>
      <c r="AN82">
        <v>5.15</v>
      </c>
      <c r="AO82">
        <v>4.72</v>
      </c>
      <c r="AP82">
        <v>1.99</v>
      </c>
      <c r="AQ82">
        <v>2.0699999999999998</v>
      </c>
      <c r="AR82">
        <v>0.32</v>
      </c>
      <c r="AS82">
        <v>5.09</v>
      </c>
      <c r="AT82">
        <v>0.24</v>
      </c>
      <c r="AU82">
        <v>10.23</v>
      </c>
      <c r="AV82">
        <v>0.4</v>
      </c>
      <c r="AW82">
        <v>0.37</v>
      </c>
      <c r="AX82" s="17">
        <v>2.59</v>
      </c>
      <c r="AY82">
        <v>0.43</v>
      </c>
      <c r="AZ82" s="16">
        <v>29.62</v>
      </c>
      <c r="BA82">
        <v>3.52</v>
      </c>
      <c r="BB82" s="16">
        <v>8.39</v>
      </c>
      <c r="BC82" s="16">
        <v>12.88</v>
      </c>
      <c r="BD82" t="s">
        <v>145</v>
      </c>
      <c r="BE82">
        <v>5381.14</v>
      </c>
      <c r="BF82">
        <v>294773.90000000002</v>
      </c>
      <c r="BG82">
        <v>80507180</v>
      </c>
      <c r="BH82">
        <v>12068430</v>
      </c>
      <c r="BI82">
        <v>2921.51</v>
      </c>
      <c r="BJ82">
        <v>4776307</v>
      </c>
      <c r="BK82">
        <v>56552.75</v>
      </c>
      <c r="BL82">
        <v>7826.82</v>
      </c>
      <c r="BM82">
        <v>9845056</v>
      </c>
      <c r="BN82">
        <v>16163690</v>
      </c>
      <c r="BO82">
        <v>670.04</v>
      </c>
      <c r="BP82">
        <v>424709.7</v>
      </c>
      <c r="BQ82">
        <v>11201.35</v>
      </c>
      <c r="BR82">
        <v>6622766</v>
      </c>
      <c r="BS82">
        <v>42500.78</v>
      </c>
      <c r="BT82">
        <v>1220354</v>
      </c>
      <c r="BU82">
        <v>9379593</v>
      </c>
      <c r="BV82">
        <v>199.63</v>
      </c>
      <c r="BW82">
        <v>12309.04</v>
      </c>
      <c r="BX82">
        <v>6650128</v>
      </c>
      <c r="BY82">
        <v>8417933</v>
      </c>
      <c r="BZ82">
        <v>3763.87</v>
      </c>
      <c r="CA82">
        <v>49486.12</v>
      </c>
      <c r="CB82">
        <v>275550.3</v>
      </c>
      <c r="CC82">
        <v>263659.90000000002</v>
      </c>
      <c r="CD82">
        <v>586.32000000000005</v>
      </c>
      <c r="CE82">
        <v>1788271</v>
      </c>
      <c r="CF82">
        <v>120124.9</v>
      </c>
      <c r="CG82">
        <v>6721.89</v>
      </c>
      <c r="CH82">
        <v>1919077</v>
      </c>
      <c r="CI82">
        <v>2002.03</v>
      </c>
      <c r="CJ82">
        <v>330.01</v>
      </c>
    </row>
    <row r="83" spans="1:88" ht="14.25" customHeight="1" x14ac:dyDescent="0.25">
      <c r="A83" t="s">
        <v>128</v>
      </c>
      <c r="B83" t="s">
        <v>129</v>
      </c>
      <c r="D83" s="3">
        <v>44160</v>
      </c>
      <c r="E83" s="4">
        <v>0.86388888888888893</v>
      </c>
      <c r="F83">
        <v>2503</v>
      </c>
      <c r="G83" t="s">
        <v>8</v>
      </c>
      <c r="H83" t="s">
        <v>9</v>
      </c>
      <c r="I83">
        <v>4.5400000000000003E-2</v>
      </c>
      <c r="J83">
        <v>3224</v>
      </c>
      <c r="K83">
        <v>3402</v>
      </c>
      <c r="L83">
        <v>3427</v>
      </c>
      <c r="M83">
        <v>62.85</v>
      </c>
      <c r="N83">
        <v>66.36</v>
      </c>
      <c r="O83">
        <v>56.08</v>
      </c>
      <c r="P83">
        <v>46.92</v>
      </c>
      <c r="Q83">
        <v>53.2</v>
      </c>
      <c r="R83">
        <v>5705</v>
      </c>
      <c r="S83">
        <v>3103</v>
      </c>
      <c r="T83">
        <v>5617</v>
      </c>
      <c r="U83">
        <v>4362</v>
      </c>
      <c r="V83">
        <v>5750</v>
      </c>
      <c r="W83">
        <v>0.65149999999999997</v>
      </c>
      <c r="X83">
        <v>0.65959999999999996</v>
      </c>
      <c r="Y83">
        <v>46.07</v>
      </c>
      <c r="Z83">
        <v>83.09</v>
      </c>
      <c r="AA83">
        <v>1.4590000000000001</v>
      </c>
      <c r="AB83">
        <v>-4.1000000000000003E-3</v>
      </c>
      <c r="AC83">
        <v>1.33</v>
      </c>
      <c r="AD83">
        <v>1.9599999999999999E-2</v>
      </c>
      <c r="AE83">
        <v>3.9600000000000003E-2</v>
      </c>
      <c r="AF83" t="s">
        <v>143</v>
      </c>
      <c r="AG83" s="16">
        <v>3.83</v>
      </c>
      <c r="AH83">
        <v>0.9</v>
      </c>
      <c r="AI83">
        <v>0.74</v>
      </c>
      <c r="AJ83">
        <v>0.19</v>
      </c>
      <c r="AK83">
        <v>4.33</v>
      </c>
      <c r="AL83">
        <v>0.63</v>
      </c>
      <c r="AM83">
        <v>9.0399999999999991</v>
      </c>
      <c r="AN83">
        <v>2.61</v>
      </c>
      <c r="AO83">
        <v>17.149999999999999</v>
      </c>
      <c r="AP83">
        <v>3.71</v>
      </c>
      <c r="AQ83">
        <v>15.08</v>
      </c>
      <c r="AR83">
        <v>0.45</v>
      </c>
      <c r="AS83">
        <v>2.09</v>
      </c>
      <c r="AT83">
        <v>1.3</v>
      </c>
      <c r="AU83">
        <v>5.95</v>
      </c>
      <c r="AV83">
        <v>0.65</v>
      </c>
      <c r="AW83">
        <v>0.52</v>
      </c>
      <c r="AX83">
        <v>2.08</v>
      </c>
      <c r="AY83">
        <v>1.04</v>
      </c>
      <c r="AZ83" s="16">
        <v>49.81</v>
      </c>
      <c r="BA83">
        <v>0.48</v>
      </c>
      <c r="BB83" s="16">
        <v>15.53</v>
      </c>
      <c r="BC83">
        <v>6.98</v>
      </c>
      <c r="BD83" t="s">
        <v>145</v>
      </c>
      <c r="BE83">
        <v>2647</v>
      </c>
      <c r="BF83">
        <v>342856.1</v>
      </c>
      <c r="BG83">
        <v>82249600</v>
      </c>
      <c r="BH83">
        <v>12360210</v>
      </c>
      <c r="BI83">
        <v>1491.24</v>
      </c>
      <c r="BJ83">
        <v>2097737</v>
      </c>
      <c r="BK83">
        <v>26954.55</v>
      </c>
      <c r="BL83">
        <v>2489.19</v>
      </c>
      <c r="BM83">
        <v>4168745</v>
      </c>
      <c r="BN83">
        <v>13339160</v>
      </c>
      <c r="BO83">
        <v>620.04</v>
      </c>
      <c r="BP83">
        <v>354698.3</v>
      </c>
      <c r="BQ83">
        <v>10561.98</v>
      </c>
      <c r="BR83">
        <v>5559401</v>
      </c>
      <c r="BS83">
        <v>39330.06</v>
      </c>
      <c r="BT83">
        <v>1050681</v>
      </c>
      <c r="BU83">
        <v>8049120</v>
      </c>
      <c r="BV83">
        <v>431.49</v>
      </c>
      <c r="BW83">
        <v>23998.49</v>
      </c>
      <c r="BX83">
        <v>1732762</v>
      </c>
      <c r="BY83">
        <v>410167.1</v>
      </c>
      <c r="BZ83">
        <v>3468.61</v>
      </c>
      <c r="CA83">
        <v>43819.6</v>
      </c>
      <c r="CB83">
        <v>239510.8</v>
      </c>
      <c r="CC83">
        <v>53686.04</v>
      </c>
      <c r="CD83">
        <v>442.23</v>
      </c>
      <c r="CE83">
        <v>1594067</v>
      </c>
      <c r="CF83">
        <v>106614</v>
      </c>
      <c r="CG83">
        <v>6547.36</v>
      </c>
      <c r="CH83">
        <v>1729218</v>
      </c>
      <c r="CI83">
        <v>2123.91</v>
      </c>
      <c r="CJ83">
        <v>1165.6300000000001</v>
      </c>
    </row>
    <row r="84" spans="1:88" ht="14.25" customHeight="1" x14ac:dyDescent="0.25">
      <c r="A84" t="s">
        <v>84</v>
      </c>
      <c r="B84" t="s">
        <v>85</v>
      </c>
      <c r="D84" s="3">
        <v>44160</v>
      </c>
      <c r="E84" s="4">
        <v>0.76944444444444438</v>
      </c>
      <c r="F84">
        <v>2203</v>
      </c>
      <c r="G84" t="s">
        <v>8</v>
      </c>
      <c r="H84" t="s">
        <v>9</v>
      </c>
      <c r="I84">
        <v>4.7100000000000003E-2</v>
      </c>
      <c r="J84">
        <v>2767</v>
      </c>
      <c r="K84">
        <v>3563</v>
      </c>
      <c r="L84">
        <v>3578</v>
      </c>
      <c r="M84">
        <v>21.63</v>
      </c>
      <c r="N84">
        <v>26.91</v>
      </c>
      <c r="O84">
        <v>28.98</v>
      </c>
      <c r="P84">
        <v>35.270000000000003</v>
      </c>
      <c r="Q84">
        <v>55.48</v>
      </c>
      <c r="R84">
        <v>6402</v>
      </c>
      <c r="S84">
        <v>2749</v>
      </c>
      <c r="T84">
        <v>5776</v>
      </c>
      <c r="U84">
        <v>3688</v>
      </c>
      <c r="V84">
        <v>5910</v>
      </c>
      <c r="W84">
        <v>3.9199999999999999E-2</v>
      </c>
      <c r="X84">
        <v>-3.2000000000000002E-3</v>
      </c>
      <c r="Y84">
        <v>50.85</v>
      </c>
      <c r="Z84">
        <v>48.06</v>
      </c>
      <c r="AA84">
        <v>1.448</v>
      </c>
      <c r="AB84">
        <v>8.8000000000000005E-3</v>
      </c>
      <c r="AC84">
        <v>1.1599999999999999</v>
      </c>
      <c r="AD84">
        <v>3.0999999999999999E-3</v>
      </c>
      <c r="AE84">
        <v>2.69E-2</v>
      </c>
      <c r="AF84" t="s">
        <v>143</v>
      </c>
      <c r="AG84" s="16">
        <v>31.69</v>
      </c>
      <c r="AH84">
        <v>2.64</v>
      </c>
      <c r="AI84">
        <v>18.510000000000002</v>
      </c>
      <c r="AJ84">
        <v>17.93</v>
      </c>
      <c r="AK84">
        <v>11.08</v>
      </c>
      <c r="AL84">
        <v>18.04</v>
      </c>
      <c r="AM84">
        <v>19.170000000000002</v>
      </c>
      <c r="AN84">
        <v>7.5</v>
      </c>
      <c r="AO84">
        <v>27.34</v>
      </c>
      <c r="AP84">
        <v>12.38</v>
      </c>
      <c r="AQ84">
        <v>14.56</v>
      </c>
      <c r="AR84">
        <v>17.75</v>
      </c>
      <c r="AS84">
        <v>2.48</v>
      </c>
      <c r="AT84">
        <v>17.850000000000001</v>
      </c>
      <c r="AU84">
        <v>18.920000000000002</v>
      </c>
      <c r="AV84" s="16" t="s">
        <v>144</v>
      </c>
      <c r="AW84">
        <v>17.98</v>
      </c>
      <c r="AX84">
        <v>6.14</v>
      </c>
      <c r="AY84">
        <v>23.87</v>
      </c>
      <c r="AZ84" s="16" t="s">
        <v>144</v>
      </c>
      <c r="BA84">
        <v>16.12</v>
      </c>
      <c r="BB84" s="16" t="s">
        <v>144</v>
      </c>
      <c r="BC84" s="16">
        <v>22.92</v>
      </c>
      <c r="BD84" t="s">
        <v>145</v>
      </c>
      <c r="BE84">
        <v>2772.58</v>
      </c>
      <c r="BF84">
        <v>327664.59999999998</v>
      </c>
      <c r="BG84">
        <v>88379130</v>
      </c>
      <c r="BH84">
        <v>13249710</v>
      </c>
      <c r="BI84">
        <v>583.37</v>
      </c>
      <c r="BJ84">
        <v>881818.8</v>
      </c>
      <c r="BK84">
        <v>12901.99</v>
      </c>
      <c r="BL84">
        <v>2300.27</v>
      </c>
      <c r="BM84">
        <v>4387415</v>
      </c>
      <c r="BN84">
        <v>13237190</v>
      </c>
      <c r="BO84">
        <v>610.04</v>
      </c>
      <c r="BP84">
        <v>374524.7</v>
      </c>
      <c r="BQ84">
        <v>9945.92</v>
      </c>
      <c r="BR84">
        <v>5866651</v>
      </c>
      <c r="BS84">
        <v>43805.17</v>
      </c>
      <c r="BT84">
        <v>926297.9</v>
      </c>
      <c r="BU84">
        <v>8423855</v>
      </c>
      <c r="BV84">
        <v>34.44</v>
      </c>
      <c r="BW84">
        <v>2820.31</v>
      </c>
      <c r="BX84">
        <v>1963191</v>
      </c>
      <c r="BY84">
        <v>210501.3</v>
      </c>
      <c r="BZ84">
        <v>3862.42</v>
      </c>
      <c r="CA84">
        <v>40390.93</v>
      </c>
      <c r="CB84">
        <v>241297.7</v>
      </c>
      <c r="CC84">
        <v>52012.18</v>
      </c>
      <c r="CD84">
        <v>504.83</v>
      </c>
      <c r="CE84">
        <v>1617232</v>
      </c>
      <c r="CF84">
        <v>106820.6</v>
      </c>
      <c r="CG84">
        <v>5703.61</v>
      </c>
      <c r="CH84">
        <v>1723144</v>
      </c>
      <c r="CI84">
        <v>1627.9</v>
      </c>
      <c r="CJ84">
        <v>811.89</v>
      </c>
    </row>
    <row r="85" spans="1:88" ht="14.25" customHeight="1" x14ac:dyDescent="0.25">
      <c r="A85" t="s">
        <v>130</v>
      </c>
      <c r="B85" t="s">
        <v>131</v>
      </c>
      <c r="D85" s="3">
        <v>44160</v>
      </c>
      <c r="E85" s="4">
        <v>0.86736111111111114</v>
      </c>
      <c r="F85">
        <v>2504</v>
      </c>
      <c r="G85" t="s">
        <v>8</v>
      </c>
      <c r="H85" t="s">
        <v>9</v>
      </c>
      <c r="I85">
        <v>4.8500000000000001E-2</v>
      </c>
      <c r="J85">
        <v>3291</v>
      </c>
      <c r="K85">
        <v>3417</v>
      </c>
      <c r="L85">
        <v>3430</v>
      </c>
      <c r="M85">
        <v>65.790000000000006</v>
      </c>
      <c r="N85">
        <v>69.41</v>
      </c>
      <c r="O85">
        <v>80.45</v>
      </c>
      <c r="P85">
        <v>47.42</v>
      </c>
      <c r="Q85">
        <v>49.34</v>
      </c>
      <c r="R85">
        <v>5769</v>
      </c>
      <c r="S85">
        <v>3160</v>
      </c>
      <c r="T85">
        <v>5579</v>
      </c>
      <c r="U85">
        <v>4331</v>
      </c>
      <c r="V85">
        <v>5709</v>
      </c>
      <c r="W85">
        <v>1.0129999999999999</v>
      </c>
      <c r="X85">
        <v>0.98750000000000004</v>
      </c>
      <c r="Y85">
        <v>63.19</v>
      </c>
      <c r="Z85">
        <v>399.9</v>
      </c>
      <c r="AA85">
        <v>1.444</v>
      </c>
      <c r="AB85">
        <v>1.2500000000000001E-2</v>
      </c>
      <c r="AC85">
        <v>2.04</v>
      </c>
      <c r="AD85">
        <v>2.4799999999999999E-2</v>
      </c>
      <c r="AE85">
        <v>0.1091</v>
      </c>
      <c r="AF85" t="s">
        <v>143</v>
      </c>
      <c r="AG85" s="16">
        <v>1.36</v>
      </c>
      <c r="AH85">
        <v>1.87</v>
      </c>
      <c r="AI85">
        <v>0.83</v>
      </c>
      <c r="AJ85">
        <v>1.42</v>
      </c>
      <c r="AK85">
        <v>7.04</v>
      </c>
      <c r="AL85">
        <v>0.82</v>
      </c>
      <c r="AM85">
        <v>5.18</v>
      </c>
      <c r="AN85">
        <v>3.07</v>
      </c>
      <c r="AO85">
        <v>13.35</v>
      </c>
      <c r="AP85">
        <v>2.11</v>
      </c>
      <c r="AQ85">
        <v>9.5399999999999991</v>
      </c>
      <c r="AR85">
        <v>0.45</v>
      </c>
      <c r="AS85">
        <v>2.62</v>
      </c>
      <c r="AT85">
        <v>0.72</v>
      </c>
      <c r="AU85">
        <v>5.25</v>
      </c>
      <c r="AV85">
        <v>0.47</v>
      </c>
      <c r="AW85">
        <v>0.56000000000000005</v>
      </c>
      <c r="AX85">
        <v>1.56</v>
      </c>
      <c r="AY85">
        <v>0.75</v>
      </c>
      <c r="AZ85" s="16">
        <v>25.47</v>
      </c>
      <c r="BA85">
        <v>1.53</v>
      </c>
      <c r="BB85" s="16">
        <v>3.7</v>
      </c>
      <c r="BC85">
        <v>1.55</v>
      </c>
      <c r="BD85" t="s">
        <v>145</v>
      </c>
      <c r="BE85">
        <v>2722.57</v>
      </c>
      <c r="BF85">
        <v>330350.8</v>
      </c>
      <c r="BG85">
        <v>80893340</v>
      </c>
      <c r="BH85">
        <v>12116900</v>
      </c>
      <c r="BI85">
        <v>1473.46</v>
      </c>
      <c r="BJ85">
        <v>2148284</v>
      </c>
      <c r="BK85">
        <v>38385.360000000001</v>
      </c>
      <c r="BL85">
        <v>2366.9499999999998</v>
      </c>
      <c r="BM85">
        <v>3958081</v>
      </c>
      <c r="BN85">
        <v>13646730</v>
      </c>
      <c r="BO85">
        <v>595.59</v>
      </c>
      <c r="BP85">
        <v>345003</v>
      </c>
      <c r="BQ85">
        <v>9898.15</v>
      </c>
      <c r="BR85">
        <v>5406183</v>
      </c>
      <c r="BS85">
        <v>37128.79</v>
      </c>
      <c r="BT85">
        <v>1065382</v>
      </c>
      <c r="BU85">
        <v>7883042</v>
      </c>
      <c r="BV85">
        <v>630.39</v>
      </c>
      <c r="BW85">
        <v>33802.76</v>
      </c>
      <c r="BX85">
        <v>2326398</v>
      </c>
      <c r="BY85">
        <v>2001085</v>
      </c>
      <c r="BZ85">
        <v>3397.48</v>
      </c>
      <c r="CA85">
        <v>44260.959999999999</v>
      </c>
      <c r="CB85">
        <v>235277.3</v>
      </c>
      <c r="CC85">
        <v>52199.34</v>
      </c>
      <c r="CD85">
        <v>520.39</v>
      </c>
      <c r="CE85">
        <v>1571107</v>
      </c>
      <c r="CF85">
        <v>105028</v>
      </c>
      <c r="CG85">
        <v>9873.89</v>
      </c>
      <c r="CH85">
        <v>1730495</v>
      </c>
      <c r="CI85">
        <v>2277.64</v>
      </c>
      <c r="CJ85">
        <v>2990.76</v>
      </c>
    </row>
    <row r="86" spans="1:88" ht="14.25" customHeight="1" x14ac:dyDescent="0.25">
      <c r="A86" t="s">
        <v>86</v>
      </c>
      <c r="B86" t="s">
        <v>87</v>
      </c>
      <c r="D86" s="3">
        <v>44160</v>
      </c>
      <c r="E86" s="4">
        <v>0.77361111111111114</v>
      </c>
      <c r="F86">
        <v>2204</v>
      </c>
      <c r="G86" t="s">
        <v>8</v>
      </c>
      <c r="H86" t="s">
        <v>9</v>
      </c>
      <c r="I86">
        <v>3.6400000000000002E-2</v>
      </c>
      <c r="J86">
        <v>3146</v>
      </c>
      <c r="K86">
        <v>3261</v>
      </c>
      <c r="L86">
        <v>3275</v>
      </c>
      <c r="M86">
        <v>13.49</v>
      </c>
      <c r="N86">
        <v>15.18</v>
      </c>
      <c r="O86">
        <v>23.43</v>
      </c>
      <c r="P86">
        <v>34.369999999999997</v>
      </c>
      <c r="Q86">
        <v>35.49</v>
      </c>
      <c r="R86">
        <v>5397</v>
      </c>
      <c r="S86">
        <v>2816</v>
      </c>
      <c r="T86">
        <v>5289</v>
      </c>
      <c r="U86">
        <v>4104</v>
      </c>
      <c r="V86">
        <v>5391</v>
      </c>
      <c r="W86">
        <v>-1E-4</v>
      </c>
      <c r="X86">
        <v>-4.65E-2</v>
      </c>
      <c r="Y86">
        <v>55.85</v>
      </c>
      <c r="Z86">
        <v>6.5540000000000003</v>
      </c>
      <c r="AA86">
        <v>1.194</v>
      </c>
      <c r="AB86">
        <v>-9.7000000000000003E-3</v>
      </c>
      <c r="AC86">
        <v>1.133</v>
      </c>
      <c r="AD86">
        <v>-2E-3</v>
      </c>
      <c r="AE86">
        <v>5.3499999999999999E-2</v>
      </c>
      <c r="AF86" t="s">
        <v>143</v>
      </c>
      <c r="AG86" s="16">
        <v>8</v>
      </c>
      <c r="AH86">
        <v>1.1100000000000001</v>
      </c>
      <c r="AI86">
        <v>1.05</v>
      </c>
      <c r="AJ86">
        <v>1.06</v>
      </c>
      <c r="AK86">
        <v>16.690000000000001</v>
      </c>
      <c r="AL86">
        <v>0.86</v>
      </c>
      <c r="AM86">
        <v>10.02</v>
      </c>
      <c r="AN86">
        <v>9.0500000000000007</v>
      </c>
      <c r="AO86">
        <v>21.89</v>
      </c>
      <c r="AP86">
        <v>3.45</v>
      </c>
      <c r="AQ86">
        <v>7.11</v>
      </c>
      <c r="AR86">
        <v>0.38</v>
      </c>
      <c r="AS86">
        <v>1.89</v>
      </c>
      <c r="AT86">
        <v>0.47</v>
      </c>
      <c r="AU86" s="16" t="s">
        <v>144</v>
      </c>
      <c r="AV86" s="16">
        <v>9.0299999999999994</v>
      </c>
      <c r="AW86">
        <v>0.64</v>
      </c>
      <c r="AX86">
        <v>2.54</v>
      </c>
      <c r="AY86">
        <v>0.59</v>
      </c>
      <c r="AZ86" s="16">
        <v>50.83</v>
      </c>
      <c r="BA86">
        <v>1.08</v>
      </c>
      <c r="BB86" s="16">
        <v>52.84</v>
      </c>
      <c r="BC86">
        <v>3.84</v>
      </c>
      <c r="BD86" t="s">
        <v>145</v>
      </c>
      <c r="BE86">
        <v>2496.96</v>
      </c>
      <c r="BF86">
        <v>348852.1</v>
      </c>
      <c r="BG86">
        <v>87124850</v>
      </c>
      <c r="BH86">
        <v>13054330</v>
      </c>
      <c r="BI86">
        <v>347.8</v>
      </c>
      <c r="BJ86">
        <v>542169.4</v>
      </c>
      <c r="BK86">
        <v>12884.12</v>
      </c>
      <c r="BL86">
        <v>2121.34</v>
      </c>
      <c r="BM86">
        <v>3964571</v>
      </c>
      <c r="BN86">
        <v>13442830</v>
      </c>
      <c r="BO86">
        <v>586.70000000000005</v>
      </c>
      <c r="BP86">
        <v>369151.8</v>
      </c>
      <c r="BQ86">
        <v>10362.92</v>
      </c>
      <c r="BR86">
        <v>5761623</v>
      </c>
      <c r="BS86">
        <v>41013.54</v>
      </c>
      <c r="BT86">
        <v>1119552</v>
      </c>
      <c r="BU86">
        <v>8896855</v>
      </c>
      <c r="BV86">
        <v>5.56</v>
      </c>
      <c r="BW86">
        <v>1491.95</v>
      </c>
      <c r="BX86">
        <v>2321009</v>
      </c>
      <c r="BY86">
        <v>35166.639999999999</v>
      </c>
      <c r="BZ86">
        <v>3623.46</v>
      </c>
      <c r="CA86">
        <v>46162.36</v>
      </c>
      <c r="CB86">
        <v>262092.7</v>
      </c>
      <c r="CC86">
        <v>48177.55</v>
      </c>
      <c r="CD86">
        <v>446.68</v>
      </c>
      <c r="CE86">
        <v>1723415</v>
      </c>
      <c r="CF86">
        <v>116253.3</v>
      </c>
      <c r="CG86">
        <v>6037.1</v>
      </c>
      <c r="CH86">
        <v>1854094</v>
      </c>
      <c r="CI86">
        <v>1604.57</v>
      </c>
      <c r="CJ86">
        <v>1639.76</v>
      </c>
    </row>
    <row r="87" spans="1:88" ht="14.25" customHeight="1" x14ac:dyDescent="0.25">
      <c r="A87" t="s">
        <v>132</v>
      </c>
      <c r="B87" t="s">
        <v>133</v>
      </c>
      <c r="D87" s="3">
        <v>44160</v>
      </c>
      <c r="E87" s="4">
        <v>0.87152777777777779</v>
      </c>
      <c r="F87">
        <v>2505</v>
      </c>
      <c r="G87" t="s">
        <v>8</v>
      </c>
      <c r="H87" t="s">
        <v>9</v>
      </c>
      <c r="I87">
        <v>4.6300000000000001E-2</v>
      </c>
      <c r="J87">
        <v>3117</v>
      </c>
      <c r="K87">
        <v>3250</v>
      </c>
      <c r="L87">
        <v>3241</v>
      </c>
      <c r="M87">
        <v>61.8</v>
      </c>
      <c r="N87">
        <v>68.2</v>
      </c>
      <c r="O87">
        <v>79.569999999999993</v>
      </c>
      <c r="P87">
        <v>46.42</v>
      </c>
      <c r="Q87">
        <v>45.95</v>
      </c>
      <c r="R87">
        <v>5662</v>
      </c>
      <c r="S87">
        <v>3041</v>
      </c>
      <c r="T87">
        <v>5334</v>
      </c>
      <c r="U87">
        <v>4262</v>
      </c>
      <c r="V87">
        <v>5472</v>
      </c>
      <c r="W87">
        <v>1.087</v>
      </c>
      <c r="X87">
        <v>0.99519999999999997</v>
      </c>
      <c r="Y87">
        <v>63.04</v>
      </c>
      <c r="Z87">
        <v>399.8</v>
      </c>
      <c r="AA87">
        <v>1.5589999999999999</v>
      </c>
      <c r="AB87">
        <v>9.4999999999999998E-3</v>
      </c>
      <c r="AC87">
        <v>4.4370000000000003</v>
      </c>
      <c r="AD87">
        <v>2.24E-2</v>
      </c>
      <c r="AE87">
        <v>0.14349999999999999</v>
      </c>
      <c r="AF87" t="s">
        <v>143</v>
      </c>
      <c r="AG87" s="16">
        <v>2.7</v>
      </c>
      <c r="AH87">
        <v>0.72</v>
      </c>
      <c r="AI87">
        <v>1.24</v>
      </c>
      <c r="AJ87">
        <v>0.89</v>
      </c>
      <c r="AK87">
        <v>3.17</v>
      </c>
      <c r="AL87">
        <v>0.75</v>
      </c>
      <c r="AM87">
        <v>4.75</v>
      </c>
      <c r="AN87">
        <v>7.88</v>
      </c>
      <c r="AO87">
        <v>19.68</v>
      </c>
      <c r="AP87">
        <v>1.72</v>
      </c>
      <c r="AQ87">
        <v>3.16</v>
      </c>
      <c r="AR87">
        <v>1.3</v>
      </c>
      <c r="AS87">
        <v>0.86</v>
      </c>
      <c r="AT87">
        <v>0.49</v>
      </c>
      <c r="AU87">
        <v>4.68</v>
      </c>
      <c r="AV87">
        <v>0.51</v>
      </c>
      <c r="AW87">
        <v>1.38</v>
      </c>
      <c r="AX87">
        <v>4.82</v>
      </c>
      <c r="AY87">
        <v>1.1499999999999999</v>
      </c>
      <c r="AZ87" s="16">
        <v>10.15</v>
      </c>
      <c r="BA87">
        <v>1.28</v>
      </c>
      <c r="BB87" s="16">
        <v>3.46</v>
      </c>
      <c r="BC87">
        <v>1.56</v>
      </c>
      <c r="BD87" t="s">
        <v>145</v>
      </c>
      <c r="BE87">
        <v>2664.77</v>
      </c>
      <c r="BF87">
        <v>315821.90000000002</v>
      </c>
      <c r="BG87">
        <v>77948430</v>
      </c>
      <c r="BH87">
        <v>11596370</v>
      </c>
      <c r="BI87">
        <v>1397.9</v>
      </c>
      <c r="BJ87">
        <v>2138719</v>
      </c>
      <c r="BK87">
        <v>38536.86</v>
      </c>
      <c r="BL87">
        <v>2354.7199999999998</v>
      </c>
      <c r="BM87">
        <v>3897878</v>
      </c>
      <c r="BN87">
        <v>13573010</v>
      </c>
      <c r="BO87">
        <v>578.91999999999996</v>
      </c>
      <c r="BP87">
        <v>334152.5</v>
      </c>
      <c r="BQ87">
        <v>9833.65</v>
      </c>
      <c r="BR87">
        <v>5249524</v>
      </c>
      <c r="BS87">
        <v>37471.54</v>
      </c>
      <c r="BT87">
        <v>1081295</v>
      </c>
      <c r="BU87">
        <v>7985635</v>
      </c>
      <c r="BV87">
        <v>682.25</v>
      </c>
      <c r="BW87">
        <v>34489.14</v>
      </c>
      <c r="BX87">
        <v>2350928</v>
      </c>
      <c r="BY87">
        <v>2027141</v>
      </c>
      <c r="BZ87">
        <v>3398.22</v>
      </c>
      <c r="CA87">
        <v>44929.05</v>
      </c>
      <c r="CB87">
        <v>237534.2</v>
      </c>
      <c r="CC87">
        <v>56875.25</v>
      </c>
      <c r="CD87">
        <v>509.27</v>
      </c>
      <c r="CE87">
        <v>1583858</v>
      </c>
      <c r="CF87">
        <v>106339</v>
      </c>
      <c r="CG87">
        <v>21602.12</v>
      </c>
      <c r="CH87">
        <v>1743587</v>
      </c>
      <c r="CI87">
        <v>2223.1799999999998</v>
      </c>
      <c r="CJ87">
        <v>3921.03</v>
      </c>
    </row>
    <row r="88" spans="1:88" ht="14.25" customHeight="1" x14ac:dyDescent="0.25">
      <c r="A88" t="s">
        <v>88</v>
      </c>
      <c r="B88" t="s">
        <v>89</v>
      </c>
      <c r="D88" s="3">
        <v>44160</v>
      </c>
      <c r="E88" s="4">
        <v>0.77708333333333324</v>
      </c>
      <c r="F88">
        <v>2205</v>
      </c>
      <c r="G88" t="s">
        <v>8</v>
      </c>
      <c r="H88" t="s">
        <v>9</v>
      </c>
      <c r="I88">
        <v>3.7999999999999999E-2</v>
      </c>
      <c r="J88">
        <v>3110</v>
      </c>
      <c r="K88">
        <v>3238</v>
      </c>
      <c r="L88">
        <v>3253</v>
      </c>
      <c r="M88">
        <v>17.989999999999998</v>
      </c>
      <c r="N88">
        <v>17.97</v>
      </c>
      <c r="O88">
        <v>22.72</v>
      </c>
      <c r="P88">
        <v>31.1</v>
      </c>
      <c r="Q88">
        <v>36.71</v>
      </c>
      <c r="R88">
        <v>5361</v>
      </c>
      <c r="S88">
        <v>3036</v>
      </c>
      <c r="T88">
        <v>5266</v>
      </c>
      <c r="U88">
        <v>4148</v>
      </c>
      <c r="V88">
        <v>5362</v>
      </c>
      <c r="W88">
        <v>-4.4999999999999997E-3</v>
      </c>
      <c r="X88">
        <v>-3.8600000000000002E-2</v>
      </c>
      <c r="Y88">
        <v>49.81</v>
      </c>
      <c r="Z88">
        <v>9.9009999999999998</v>
      </c>
      <c r="AA88">
        <v>1.325</v>
      </c>
      <c r="AB88">
        <v>-1.4E-2</v>
      </c>
      <c r="AC88">
        <v>2.2429999999999999</v>
      </c>
      <c r="AD88">
        <v>-1.1999999999999999E-3</v>
      </c>
      <c r="AE88">
        <v>7.9200000000000007E-2</v>
      </c>
      <c r="AF88" t="s">
        <v>143</v>
      </c>
      <c r="AG88" s="16">
        <v>4.3600000000000003</v>
      </c>
      <c r="AH88">
        <v>0.69</v>
      </c>
      <c r="AI88">
        <v>0.88</v>
      </c>
      <c r="AJ88">
        <v>0.7</v>
      </c>
      <c r="AK88">
        <v>12.68</v>
      </c>
      <c r="AL88">
        <v>0.61</v>
      </c>
      <c r="AM88">
        <v>10.77</v>
      </c>
      <c r="AN88">
        <v>1.34</v>
      </c>
      <c r="AO88">
        <v>23.1</v>
      </c>
      <c r="AP88">
        <v>3.78</v>
      </c>
      <c r="AQ88">
        <v>2.11</v>
      </c>
      <c r="AR88">
        <v>0.38</v>
      </c>
      <c r="AS88">
        <v>2.21</v>
      </c>
      <c r="AT88">
        <v>0.24</v>
      </c>
      <c r="AU88" s="16">
        <v>55.41</v>
      </c>
      <c r="AV88" s="16">
        <v>14.58</v>
      </c>
      <c r="AW88">
        <v>0.92</v>
      </c>
      <c r="AX88">
        <v>2.74</v>
      </c>
      <c r="AY88">
        <v>0.85</v>
      </c>
      <c r="AZ88" s="16">
        <v>15.59</v>
      </c>
      <c r="BA88">
        <v>0.54</v>
      </c>
      <c r="BB88" s="16">
        <v>61.68</v>
      </c>
      <c r="BC88">
        <v>1.36</v>
      </c>
      <c r="BD88" t="s">
        <v>145</v>
      </c>
      <c r="BE88">
        <v>2609.1999999999998</v>
      </c>
      <c r="BF88">
        <v>347161.8</v>
      </c>
      <c r="BG88">
        <v>87721860</v>
      </c>
      <c r="BH88">
        <v>13150070</v>
      </c>
      <c r="BI88">
        <v>461.14</v>
      </c>
      <c r="BJ88">
        <v>647833.5</v>
      </c>
      <c r="BK88">
        <v>12496.22</v>
      </c>
      <c r="BL88">
        <v>2010.21</v>
      </c>
      <c r="BM88">
        <v>4064826</v>
      </c>
      <c r="BN88">
        <v>13299890</v>
      </c>
      <c r="BO88">
        <v>636.70000000000005</v>
      </c>
      <c r="BP88">
        <v>372677.9</v>
      </c>
      <c r="BQ88">
        <v>10543.05</v>
      </c>
      <c r="BR88">
        <v>5810215</v>
      </c>
      <c r="BS88">
        <v>41282.53</v>
      </c>
      <c r="BT88">
        <v>1114591</v>
      </c>
      <c r="BU88">
        <v>9021114</v>
      </c>
      <c r="BV88">
        <v>2.59</v>
      </c>
      <c r="BW88">
        <v>1797.91</v>
      </c>
      <c r="BX88">
        <v>2099176</v>
      </c>
      <c r="BY88">
        <v>52483.62</v>
      </c>
      <c r="BZ88">
        <v>3636.06</v>
      </c>
      <c r="CA88">
        <v>45659.34</v>
      </c>
      <c r="CB88">
        <v>265189.3</v>
      </c>
      <c r="CC88">
        <v>54038.65</v>
      </c>
      <c r="CD88">
        <v>427.42</v>
      </c>
      <c r="CE88">
        <v>1740870</v>
      </c>
      <c r="CF88">
        <v>117527.6</v>
      </c>
      <c r="CG88">
        <v>12029</v>
      </c>
      <c r="CH88">
        <v>1875958</v>
      </c>
      <c r="CI88">
        <v>1649.76</v>
      </c>
      <c r="CJ88">
        <v>2388.7800000000002</v>
      </c>
    </row>
    <row r="89" spans="1:88" ht="14.25" customHeight="1" x14ac:dyDescent="0.25">
      <c r="A89" t="s">
        <v>134</v>
      </c>
      <c r="B89" t="s">
        <v>135</v>
      </c>
      <c r="D89" s="3">
        <v>44160</v>
      </c>
      <c r="E89" s="4">
        <v>0.875</v>
      </c>
      <c r="F89">
        <v>2506</v>
      </c>
      <c r="G89" t="s">
        <v>8</v>
      </c>
      <c r="H89" t="s">
        <v>9</v>
      </c>
      <c r="I89">
        <v>9.35E-2</v>
      </c>
      <c r="J89">
        <v>445.8</v>
      </c>
      <c r="K89">
        <v>507.5</v>
      </c>
      <c r="L89">
        <v>520.20000000000005</v>
      </c>
      <c r="M89">
        <v>67.33</v>
      </c>
      <c r="N89">
        <v>78.91</v>
      </c>
      <c r="O89">
        <v>66.569999999999993</v>
      </c>
      <c r="P89">
        <v>8.0459999999999994</v>
      </c>
      <c r="Q89">
        <v>14.58</v>
      </c>
      <c r="R89">
        <v>9858</v>
      </c>
      <c r="S89">
        <v>5413</v>
      </c>
      <c r="T89">
        <v>10510</v>
      </c>
      <c r="U89">
        <v>7531</v>
      </c>
      <c r="V89">
        <v>10710</v>
      </c>
      <c r="W89">
        <v>7.5700000000000003E-2</v>
      </c>
      <c r="X89">
        <v>5.7200000000000001E-2</v>
      </c>
      <c r="Y89">
        <v>14.61</v>
      </c>
      <c r="Z89">
        <v>100.1</v>
      </c>
      <c r="AA89">
        <v>8.032</v>
      </c>
      <c r="AB89">
        <v>-2.9399999999999999E-2</v>
      </c>
      <c r="AC89">
        <v>0.21779999999999999</v>
      </c>
      <c r="AD89">
        <v>4.3900000000000002E-2</v>
      </c>
      <c r="AE89">
        <v>5.0000000000000001E-4</v>
      </c>
      <c r="AF89" t="s">
        <v>143</v>
      </c>
      <c r="AG89" s="16">
        <v>15.54</v>
      </c>
      <c r="AH89">
        <v>0.51</v>
      </c>
      <c r="AI89">
        <v>12.7</v>
      </c>
      <c r="AJ89">
        <v>12.73</v>
      </c>
      <c r="AK89">
        <v>4.08</v>
      </c>
      <c r="AL89">
        <v>11.51</v>
      </c>
      <c r="AM89">
        <v>7.58</v>
      </c>
      <c r="AN89">
        <v>21.92</v>
      </c>
      <c r="AO89">
        <v>86.56</v>
      </c>
      <c r="AP89">
        <v>2.5299999999999998</v>
      </c>
      <c r="AQ89">
        <v>4.84</v>
      </c>
      <c r="AR89">
        <v>12.21</v>
      </c>
      <c r="AS89">
        <v>1.27</v>
      </c>
      <c r="AT89">
        <v>11.24</v>
      </c>
      <c r="AU89">
        <v>4.91</v>
      </c>
      <c r="AV89" s="16">
        <v>31.45</v>
      </c>
      <c r="AW89">
        <v>11.93</v>
      </c>
      <c r="AX89">
        <v>2.61</v>
      </c>
      <c r="AY89">
        <v>13.46</v>
      </c>
      <c r="AZ89" s="16">
        <v>34.81</v>
      </c>
      <c r="BA89">
        <v>15.01</v>
      </c>
      <c r="BB89" s="16">
        <v>13.2</v>
      </c>
      <c r="BC89" s="16" t="s">
        <v>144</v>
      </c>
      <c r="BD89" t="s">
        <v>145</v>
      </c>
      <c r="BE89">
        <v>4178.5200000000004</v>
      </c>
      <c r="BF89">
        <v>46103.03</v>
      </c>
      <c r="BG89">
        <v>10894020</v>
      </c>
      <c r="BH89">
        <v>1666798</v>
      </c>
      <c r="BI89">
        <v>1552.36</v>
      </c>
      <c r="BJ89">
        <v>2214394</v>
      </c>
      <c r="BK89">
        <v>32513.82</v>
      </c>
      <c r="BL89">
        <v>1048.97</v>
      </c>
      <c r="BM89">
        <v>2580721</v>
      </c>
      <c r="BN89">
        <v>23634130</v>
      </c>
      <c r="BO89">
        <v>1050.08</v>
      </c>
      <c r="BP89">
        <v>588933.4</v>
      </c>
      <c r="BQ89">
        <v>17715.759999999998</v>
      </c>
      <c r="BR89">
        <v>9201509</v>
      </c>
      <c r="BS89">
        <v>38223.82</v>
      </c>
      <c r="BT89">
        <v>1079151</v>
      </c>
      <c r="BU89">
        <v>7212442</v>
      </c>
      <c r="BV89">
        <v>53.33</v>
      </c>
      <c r="BW89">
        <v>4153.24</v>
      </c>
      <c r="BX89">
        <v>489814.7</v>
      </c>
      <c r="BY89">
        <v>507322.4</v>
      </c>
      <c r="BZ89">
        <v>3432.68</v>
      </c>
      <c r="CA89">
        <v>44540.04</v>
      </c>
      <c r="CB89">
        <v>214136.1</v>
      </c>
      <c r="CC89">
        <v>259140.1</v>
      </c>
      <c r="CD89">
        <v>280.38</v>
      </c>
      <c r="CE89">
        <v>1449755</v>
      </c>
      <c r="CF89">
        <v>96830.03</v>
      </c>
      <c r="CG89">
        <v>1001.18</v>
      </c>
      <c r="CH89">
        <v>1583128</v>
      </c>
      <c r="CI89">
        <v>2580.66</v>
      </c>
      <c r="CJ89">
        <v>126.67</v>
      </c>
    </row>
    <row r="90" spans="1:88" ht="14.25" customHeight="1" x14ac:dyDescent="0.25">
      <c r="A90" t="s">
        <v>90</v>
      </c>
      <c r="B90" t="s">
        <v>91</v>
      </c>
      <c r="D90" s="3">
        <v>44160</v>
      </c>
      <c r="E90" s="4">
        <v>0.78125</v>
      </c>
      <c r="F90">
        <v>2206</v>
      </c>
      <c r="G90" t="s">
        <v>8</v>
      </c>
      <c r="H90" t="s">
        <v>9</v>
      </c>
      <c r="I90">
        <v>2.7099999999999999E-2</v>
      </c>
      <c r="J90">
        <v>170</v>
      </c>
      <c r="K90">
        <v>175.4</v>
      </c>
      <c r="L90">
        <v>178.2</v>
      </c>
      <c r="M90">
        <v>13.24</v>
      </c>
      <c r="N90">
        <v>14.01</v>
      </c>
      <c r="O90">
        <v>14.55</v>
      </c>
      <c r="P90">
        <v>4.8040000000000003</v>
      </c>
      <c r="Q90">
        <v>8.26</v>
      </c>
      <c r="R90">
        <v>9255</v>
      </c>
      <c r="S90">
        <v>5580</v>
      </c>
      <c r="T90">
        <v>9117</v>
      </c>
      <c r="U90">
        <v>7214</v>
      </c>
      <c r="V90">
        <v>9276</v>
      </c>
      <c r="W90">
        <v>-2.3E-3</v>
      </c>
      <c r="X90">
        <v>-4.1700000000000001E-2</v>
      </c>
      <c r="Y90">
        <v>9.1270000000000007</v>
      </c>
      <c r="Z90">
        <v>15.3</v>
      </c>
      <c r="AA90">
        <v>6.7530000000000001</v>
      </c>
      <c r="AB90">
        <v>-2.1700000000000001E-2</v>
      </c>
      <c r="AC90">
        <v>0.13919999999999999</v>
      </c>
      <c r="AD90">
        <v>-2.5000000000000001E-3</v>
      </c>
      <c r="AE90">
        <v>-2.9999999999999997E-4</v>
      </c>
      <c r="AF90" t="s">
        <v>143</v>
      </c>
      <c r="AG90" s="16">
        <v>8.7100000000000009</v>
      </c>
      <c r="AH90">
        <v>1.1000000000000001</v>
      </c>
      <c r="AI90">
        <v>0.51</v>
      </c>
      <c r="AJ90">
        <v>0.34</v>
      </c>
      <c r="AK90">
        <v>9.92</v>
      </c>
      <c r="AL90">
        <v>0.32</v>
      </c>
      <c r="AM90">
        <v>10.57</v>
      </c>
      <c r="AN90">
        <v>13.65</v>
      </c>
      <c r="AO90">
        <v>99.42</v>
      </c>
      <c r="AP90">
        <v>3.01</v>
      </c>
      <c r="AQ90">
        <v>3.21</v>
      </c>
      <c r="AR90">
        <v>0.23</v>
      </c>
      <c r="AS90">
        <v>0.16</v>
      </c>
      <c r="AT90">
        <v>0.38</v>
      </c>
      <c r="AU90" s="16" t="s">
        <v>144</v>
      </c>
      <c r="AV90" s="16">
        <v>14.31</v>
      </c>
      <c r="AW90">
        <v>0.3</v>
      </c>
      <c r="AX90">
        <v>3.57</v>
      </c>
      <c r="AY90">
        <v>0.65</v>
      </c>
      <c r="AZ90" s="16">
        <v>16.66</v>
      </c>
      <c r="BA90">
        <v>4.3</v>
      </c>
      <c r="BB90" s="16">
        <v>21.8</v>
      </c>
      <c r="BC90" s="16">
        <v>63.61</v>
      </c>
      <c r="BD90" t="s">
        <v>145</v>
      </c>
      <c r="BE90">
        <v>2042.43</v>
      </c>
      <c r="BF90">
        <v>18900.46</v>
      </c>
      <c r="BG90">
        <v>4652234</v>
      </c>
      <c r="BH90">
        <v>706218.2</v>
      </c>
      <c r="BI90">
        <v>342.24</v>
      </c>
      <c r="BJ90">
        <v>497584.2</v>
      </c>
      <c r="BK90">
        <v>8456.19</v>
      </c>
      <c r="BL90">
        <v>1003.4</v>
      </c>
      <c r="BM90">
        <v>2951477</v>
      </c>
      <c r="BN90">
        <v>22679240</v>
      </c>
      <c r="BO90">
        <v>1162.31</v>
      </c>
      <c r="BP90">
        <v>630982.69999999995</v>
      </c>
      <c r="BQ90">
        <v>18219.740000000002</v>
      </c>
      <c r="BR90">
        <v>9828692</v>
      </c>
      <c r="BS90">
        <v>41038.480000000003</v>
      </c>
      <c r="BT90">
        <v>1101641</v>
      </c>
      <c r="BU90">
        <v>8824805</v>
      </c>
      <c r="BV90">
        <v>4.07</v>
      </c>
      <c r="BW90">
        <v>1647.15</v>
      </c>
      <c r="BX90">
        <v>379005.4</v>
      </c>
      <c r="BY90">
        <v>79637.91</v>
      </c>
      <c r="BZ90">
        <v>3653.1</v>
      </c>
      <c r="CA90">
        <v>45536.76</v>
      </c>
      <c r="CB90">
        <v>260347.5</v>
      </c>
      <c r="CC90">
        <v>267992.5</v>
      </c>
      <c r="CD90">
        <v>380.38</v>
      </c>
      <c r="CE90">
        <v>1725381</v>
      </c>
      <c r="CF90">
        <v>116478.8</v>
      </c>
      <c r="CG90">
        <v>785.61</v>
      </c>
      <c r="CH90">
        <v>1855679</v>
      </c>
      <c r="CI90">
        <v>1590.86</v>
      </c>
      <c r="CJ90">
        <v>125.56</v>
      </c>
    </row>
    <row r="91" spans="1:88" ht="14.25" customHeight="1" x14ac:dyDescent="0.25">
      <c r="A91" t="s">
        <v>136</v>
      </c>
      <c r="B91" t="s">
        <v>137</v>
      </c>
      <c r="D91" s="3">
        <v>44160</v>
      </c>
      <c r="E91" s="4">
        <v>0.87847222222222221</v>
      </c>
      <c r="F91">
        <v>2507</v>
      </c>
      <c r="G91" t="s">
        <v>8</v>
      </c>
      <c r="H91" t="s">
        <v>9</v>
      </c>
      <c r="I91">
        <v>9.2999999999999992E-3</v>
      </c>
      <c r="J91">
        <v>47.47</v>
      </c>
      <c r="K91">
        <v>50.91</v>
      </c>
      <c r="L91">
        <v>50.56</v>
      </c>
      <c r="M91">
        <v>14.68</v>
      </c>
      <c r="N91">
        <v>12.72</v>
      </c>
      <c r="O91">
        <v>12.2</v>
      </c>
      <c r="P91">
        <v>8.4250000000000007</v>
      </c>
      <c r="Q91">
        <v>6.1369999999999996</v>
      </c>
      <c r="R91">
        <v>10780</v>
      </c>
      <c r="S91">
        <v>6067</v>
      </c>
      <c r="T91">
        <v>10500</v>
      </c>
      <c r="U91">
        <v>8315</v>
      </c>
      <c r="V91">
        <v>10690</v>
      </c>
      <c r="W91">
        <v>3.85E-2</v>
      </c>
      <c r="X91">
        <v>-7.9000000000000008E-3</v>
      </c>
      <c r="Y91">
        <v>2.7650000000000001</v>
      </c>
      <c r="Z91">
        <v>44.98</v>
      </c>
      <c r="AA91">
        <v>3.7450000000000001</v>
      </c>
      <c r="AB91">
        <v>-3.5900000000000001E-2</v>
      </c>
      <c r="AC91">
        <v>0.21579999999999999</v>
      </c>
      <c r="AD91">
        <v>-3.0000000000000001E-3</v>
      </c>
      <c r="AE91">
        <v>7.4999999999999997E-3</v>
      </c>
      <c r="AF91" t="s">
        <v>143</v>
      </c>
      <c r="AG91" s="16">
        <v>16.22</v>
      </c>
      <c r="AH91">
        <v>3.44</v>
      </c>
      <c r="AI91">
        <v>1.0900000000000001</v>
      </c>
      <c r="AJ91">
        <v>1.1200000000000001</v>
      </c>
      <c r="AK91">
        <v>6.29</v>
      </c>
      <c r="AL91">
        <v>1.63</v>
      </c>
      <c r="AM91">
        <v>9.1999999999999993</v>
      </c>
      <c r="AN91">
        <v>38.049999999999997</v>
      </c>
      <c r="AO91" s="16" t="s">
        <v>144</v>
      </c>
      <c r="AP91">
        <v>3.15</v>
      </c>
      <c r="AQ91">
        <v>3.44</v>
      </c>
      <c r="AR91">
        <v>0.28999999999999998</v>
      </c>
      <c r="AS91">
        <v>2.4500000000000002</v>
      </c>
      <c r="AT91">
        <v>0.75</v>
      </c>
      <c r="AU91">
        <v>15.48</v>
      </c>
      <c r="AV91" s="16">
        <v>40.18</v>
      </c>
      <c r="AW91">
        <v>0.64</v>
      </c>
      <c r="AX91">
        <v>1.3</v>
      </c>
      <c r="AY91">
        <v>0.08</v>
      </c>
      <c r="AZ91" s="16">
        <v>2.5499999999999998</v>
      </c>
      <c r="BA91">
        <v>4.9800000000000004</v>
      </c>
      <c r="BB91" s="16">
        <v>29.14</v>
      </c>
      <c r="BC91" s="16">
        <v>1.52</v>
      </c>
      <c r="BD91" t="s">
        <v>145</v>
      </c>
      <c r="BE91">
        <v>1095.6400000000001</v>
      </c>
      <c r="BF91">
        <v>4874.3100000000004</v>
      </c>
      <c r="BG91">
        <v>1230285</v>
      </c>
      <c r="BH91">
        <v>183336.9</v>
      </c>
      <c r="BI91">
        <v>346.68</v>
      </c>
      <c r="BJ91">
        <v>411895.1</v>
      </c>
      <c r="BK91">
        <v>7138.79</v>
      </c>
      <c r="BL91">
        <v>1048.97</v>
      </c>
      <c r="BM91">
        <v>2615305</v>
      </c>
      <c r="BN91">
        <v>25808370</v>
      </c>
      <c r="BO91">
        <v>1161.2</v>
      </c>
      <c r="BP91">
        <v>660520.19999999995</v>
      </c>
      <c r="BQ91">
        <v>19296.650000000001</v>
      </c>
      <c r="BR91">
        <v>10297570</v>
      </c>
      <c r="BS91">
        <v>37723.64</v>
      </c>
      <c r="BT91">
        <v>1077343</v>
      </c>
      <c r="BU91">
        <v>8022685</v>
      </c>
      <c r="BV91">
        <v>29.26</v>
      </c>
      <c r="BW91">
        <v>2581</v>
      </c>
      <c r="BX91">
        <v>106463.6</v>
      </c>
      <c r="BY91">
        <v>228215.8</v>
      </c>
      <c r="BZ91">
        <v>3354.14</v>
      </c>
      <c r="CA91">
        <v>44830.89</v>
      </c>
      <c r="CB91">
        <v>236567.4</v>
      </c>
      <c r="CC91">
        <v>135284.29999999999</v>
      </c>
      <c r="CD91">
        <v>278.89999999999998</v>
      </c>
      <c r="CE91">
        <v>1598231</v>
      </c>
      <c r="CF91">
        <v>107472.8</v>
      </c>
      <c r="CG91">
        <v>1103.42</v>
      </c>
      <c r="CH91">
        <v>1756468</v>
      </c>
      <c r="CI91">
        <v>1489.74</v>
      </c>
      <c r="CJ91">
        <v>328.53</v>
      </c>
    </row>
    <row r="92" spans="1:88" ht="14.25" customHeight="1" x14ac:dyDescent="0.25">
      <c r="A92" t="s">
        <v>92</v>
      </c>
      <c r="B92" t="s">
        <v>93</v>
      </c>
      <c r="D92" s="3">
        <v>44160</v>
      </c>
      <c r="E92" s="4">
        <v>0.78472222222222221</v>
      </c>
      <c r="F92">
        <v>2207</v>
      </c>
      <c r="G92" t="s">
        <v>8</v>
      </c>
      <c r="H92" t="s">
        <v>9</v>
      </c>
      <c r="I92">
        <v>3.0999999999999999E-3</v>
      </c>
      <c r="J92">
        <v>37.31</v>
      </c>
      <c r="K92">
        <v>40.5</v>
      </c>
      <c r="L92">
        <v>39.450000000000003</v>
      </c>
      <c r="M92">
        <v>1.018</v>
      </c>
      <c r="N92">
        <v>0.97360000000000002</v>
      </c>
      <c r="O92">
        <v>2.734</v>
      </c>
      <c r="P92">
        <v>6.2030000000000003</v>
      </c>
      <c r="Q92">
        <v>9.6639999999999997</v>
      </c>
      <c r="R92">
        <v>9548</v>
      </c>
      <c r="S92">
        <v>5157</v>
      </c>
      <c r="T92">
        <v>9428</v>
      </c>
      <c r="U92">
        <v>7274</v>
      </c>
      <c r="V92">
        <v>9547</v>
      </c>
      <c r="W92">
        <v>-6.1000000000000004E-3</v>
      </c>
      <c r="X92">
        <v>-4.8500000000000001E-2</v>
      </c>
      <c r="Y92">
        <v>2.3260000000000001</v>
      </c>
      <c r="Z92">
        <v>7.1999999999999995E-2</v>
      </c>
      <c r="AA92">
        <v>3.1840000000000002</v>
      </c>
      <c r="AB92">
        <v>-0.02</v>
      </c>
      <c r="AC92">
        <v>0.16250000000000001</v>
      </c>
      <c r="AD92">
        <v>-2.5000000000000001E-3</v>
      </c>
      <c r="AE92">
        <v>3.8E-3</v>
      </c>
      <c r="AF92" t="s">
        <v>143</v>
      </c>
      <c r="AG92" s="16">
        <v>38.79</v>
      </c>
      <c r="AH92">
        <v>5.82</v>
      </c>
      <c r="AI92">
        <v>1.25</v>
      </c>
      <c r="AJ92">
        <v>0.75</v>
      </c>
      <c r="AK92">
        <v>79.02</v>
      </c>
      <c r="AL92">
        <v>4.47</v>
      </c>
      <c r="AM92">
        <v>17.86</v>
      </c>
      <c r="AN92">
        <v>20.93</v>
      </c>
      <c r="AO92">
        <v>99.03</v>
      </c>
      <c r="AP92">
        <v>2.92</v>
      </c>
      <c r="AQ92">
        <v>13</v>
      </c>
      <c r="AR92">
        <v>0.62</v>
      </c>
      <c r="AS92">
        <v>1.44</v>
      </c>
      <c r="AT92">
        <v>0.46</v>
      </c>
      <c r="AU92" s="16">
        <v>15.46</v>
      </c>
      <c r="AV92" s="16">
        <v>7.42</v>
      </c>
      <c r="AW92">
        <v>0.93</v>
      </c>
      <c r="AX92" s="16">
        <v>3.94</v>
      </c>
      <c r="AY92">
        <v>0.51</v>
      </c>
      <c r="AZ92" s="16">
        <v>18.670000000000002</v>
      </c>
      <c r="BA92">
        <v>6.38</v>
      </c>
      <c r="BB92" s="16">
        <v>13.55</v>
      </c>
      <c r="BC92" s="16">
        <v>8.43</v>
      </c>
      <c r="BD92" t="s">
        <v>145</v>
      </c>
      <c r="BE92">
        <v>928.95</v>
      </c>
      <c r="BF92">
        <v>4205.2</v>
      </c>
      <c r="BG92">
        <v>1091161</v>
      </c>
      <c r="BH92">
        <v>159774.39999999999</v>
      </c>
      <c r="BI92">
        <v>43.33</v>
      </c>
      <c r="BJ92">
        <v>49150.69</v>
      </c>
      <c r="BK92">
        <v>2829.35</v>
      </c>
      <c r="BL92">
        <v>1063.4100000000001</v>
      </c>
      <c r="BM92">
        <v>3040431</v>
      </c>
      <c r="BN92">
        <v>23638040</v>
      </c>
      <c r="BO92">
        <v>1081.19</v>
      </c>
      <c r="BP92">
        <v>660865.5</v>
      </c>
      <c r="BQ92">
        <v>18496.71</v>
      </c>
      <c r="BR92">
        <v>10246880</v>
      </c>
      <c r="BS92">
        <v>41318.53</v>
      </c>
      <c r="BT92">
        <v>1113781</v>
      </c>
      <c r="BU92">
        <v>8938336</v>
      </c>
      <c r="BV92">
        <v>1.48</v>
      </c>
      <c r="BW92">
        <v>1425.27</v>
      </c>
      <c r="BX92">
        <v>100307</v>
      </c>
      <c r="BY92">
        <v>1140.06</v>
      </c>
      <c r="BZ92">
        <v>3583.08</v>
      </c>
      <c r="CA92">
        <v>45762.239999999998</v>
      </c>
      <c r="CB92">
        <v>262890.2</v>
      </c>
      <c r="CC92">
        <v>127902.1</v>
      </c>
      <c r="CD92">
        <v>390.38</v>
      </c>
      <c r="CE92">
        <v>1728595</v>
      </c>
      <c r="CF92">
        <v>117212.5</v>
      </c>
      <c r="CG92">
        <v>911.17</v>
      </c>
      <c r="CH92">
        <v>1864984</v>
      </c>
      <c r="CI92">
        <v>1598.64</v>
      </c>
      <c r="CJ92">
        <v>243.34</v>
      </c>
    </row>
    <row r="93" spans="1:88" ht="14.25" customHeight="1" x14ac:dyDescent="0.25">
      <c r="A93" t="s">
        <v>138</v>
      </c>
      <c r="B93" t="s">
        <v>139</v>
      </c>
      <c r="D93" s="3">
        <v>44160</v>
      </c>
      <c r="E93" s="4">
        <v>0.88263888888888886</v>
      </c>
      <c r="F93">
        <v>2508</v>
      </c>
      <c r="G93" t="s">
        <v>8</v>
      </c>
      <c r="H93" t="s">
        <v>9</v>
      </c>
      <c r="I93">
        <v>1.6439999999999999</v>
      </c>
      <c r="J93">
        <v>988.4</v>
      </c>
      <c r="K93">
        <v>1021</v>
      </c>
      <c r="L93">
        <v>1042</v>
      </c>
      <c r="M93">
        <v>883.9</v>
      </c>
      <c r="N93">
        <v>905.3</v>
      </c>
      <c r="O93">
        <v>710.8</v>
      </c>
      <c r="P93">
        <v>10.29</v>
      </c>
      <c r="Q93">
        <v>8.0570000000000004</v>
      </c>
      <c r="R93">
        <v>6910</v>
      </c>
      <c r="S93">
        <v>3767</v>
      </c>
      <c r="T93">
        <v>6680</v>
      </c>
      <c r="U93">
        <v>5427</v>
      </c>
      <c r="V93">
        <v>6805</v>
      </c>
      <c r="W93">
        <v>0.93679999999999997</v>
      </c>
      <c r="X93">
        <v>0.88219999999999998</v>
      </c>
      <c r="Y93">
        <v>79.59</v>
      </c>
      <c r="Z93">
        <v>1013</v>
      </c>
      <c r="AA93">
        <v>27.77</v>
      </c>
      <c r="AB93">
        <v>0.18759999999999999</v>
      </c>
      <c r="AC93">
        <v>0.24590000000000001</v>
      </c>
      <c r="AD93">
        <v>2.1499999999999998E-2</v>
      </c>
      <c r="AE93">
        <v>4.3E-3</v>
      </c>
      <c r="AF93" t="s">
        <v>143</v>
      </c>
      <c r="AG93">
        <v>1.22</v>
      </c>
      <c r="AH93">
        <v>1.45</v>
      </c>
      <c r="AI93">
        <v>0.7</v>
      </c>
      <c r="AJ93">
        <v>0.64</v>
      </c>
      <c r="AK93">
        <v>2.79</v>
      </c>
      <c r="AL93">
        <v>0.68</v>
      </c>
      <c r="AM93">
        <v>2.89</v>
      </c>
      <c r="AN93">
        <v>18.149999999999999</v>
      </c>
      <c r="AO93">
        <v>97.22</v>
      </c>
      <c r="AP93">
        <v>0.92</v>
      </c>
      <c r="AQ93">
        <v>12.71</v>
      </c>
      <c r="AR93">
        <v>0.1</v>
      </c>
      <c r="AS93">
        <v>4.1100000000000003</v>
      </c>
      <c r="AT93">
        <v>0.83</v>
      </c>
      <c r="AU93">
        <v>5.95</v>
      </c>
      <c r="AV93">
        <v>1.18</v>
      </c>
      <c r="AW93">
        <v>1.01</v>
      </c>
      <c r="AX93" s="17">
        <v>2.29</v>
      </c>
      <c r="AY93">
        <v>0.57999999999999996</v>
      </c>
      <c r="AZ93" s="16">
        <v>4.08</v>
      </c>
      <c r="BA93">
        <v>6.89</v>
      </c>
      <c r="BB93" s="16">
        <v>6.8</v>
      </c>
      <c r="BC93" s="16">
        <v>26.47</v>
      </c>
      <c r="BD93" t="s">
        <v>145</v>
      </c>
      <c r="BE93">
        <v>70518.759999999995</v>
      </c>
      <c r="BF93">
        <v>97907.32</v>
      </c>
      <c r="BG93">
        <v>24498040</v>
      </c>
      <c r="BH93">
        <v>3729654</v>
      </c>
      <c r="BI93">
        <v>19325.48</v>
      </c>
      <c r="BJ93">
        <v>28231790</v>
      </c>
      <c r="BK93">
        <v>338915.7</v>
      </c>
      <c r="BL93">
        <v>1081.19</v>
      </c>
      <c r="BM93">
        <v>2663556</v>
      </c>
      <c r="BN93">
        <v>16912810</v>
      </c>
      <c r="BO93">
        <v>701.16</v>
      </c>
      <c r="BP93">
        <v>418559.2</v>
      </c>
      <c r="BQ93">
        <v>12235.57</v>
      </c>
      <c r="BR93">
        <v>6528646</v>
      </c>
      <c r="BS93">
        <v>36626.769999999997</v>
      </c>
      <c r="BT93">
        <v>1103237</v>
      </c>
      <c r="BU93">
        <v>7988154</v>
      </c>
      <c r="BV93">
        <v>575.20000000000005</v>
      </c>
      <c r="BW93">
        <v>30903.37</v>
      </c>
      <c r="BX93">
        <v>2968421</v>
      </c>
      <c r="BY93">
        <v>5243197</v>
      </c>
      <c r="BZ93">
        <v>3328.57</v>
      </c>
      <c r="CA93">
        <v>45703.41</v>
      </c>
      <c r="CB93">
        <v>240812.6</v>
      </c>
      <c r="CC93">
        <v>1017588</v>
      </c>
      <c r="CD93">
        <v>1441.94</v>
      </c>
      <c r="CE93">
        <v>1606107</v>
      </c>
      <c r="CF93">
        <v>106367.4</v>
      </c>
      <c r="CG93">
        <v>1257.8800000000001</v>
      </c>
      <c r="CH93">
        <v>1769644</v>
      </c>
      <c r="CI93">
        <v>2229.11</v>
      </c>
      <c r="CJ93">
        <v>244.82</v>
      </c>
    </row>
    <row r="94" spans="1:88" ht="14.25" customHeight="1" x14ac:dyDescent="0.25">
      <c r="A94" t="s">
        <v>97</v>
      </c>
      <c r="B94" t="s">
        <v>98</v>
      </c>
      <c r="D94" s="3">
        <v>44160</v>
      </c>
      <c r="E94" s="4">
        <v>0.79999999999999993</v>
      </c>
      <c r="F94">
        <v>2208</v>
      </c>
      <c r="G94" t="s">
        <v>8</v>
      </c>
      <c r="H94" t="s">
        <v>9</v>
      </c>
      <c r="I94">
        <v>0.76939999999999997</v>
      </c>
      <c r="J94">
        <v>622.6</v>
      </c>
      <c r="K94">
        <v>596.9</v>
      </c>
      <c r="L94">
        <v>611</v>
      </c>
      <c r="M94">
        <v>429.1</v>
      </c>
      <c r="N94">
        <v>399.6</v>
      </c>
      <c r="O94">
        <v>381.3</v>
      </c>
      <c r="P94">
        <v>12.47</v>
      </c>
      <c r="Q94">
        <v>7.3920000000000003</v>
      </c>
      <c r="R94">
        <v>8246</v>
      </c>
      <c r="S94">
        <v>5405</v>
      </c>
      <c r="T94">
        <v>7953</v>
      </c>
      <c r="U94">
        <v>6856</v>
      </c>
      <c r="V94">
        <v>8107</v>
      </c>
      <c r="W94">
        <v>0.2858</v>
      </c>
      <c r="X94">
        <v>0.2087</v>
      </c>
      <c r="Y94">
        <v>90.18</v>
      </c>
      <c r="Z94">
        <v>576.79999999999995</v>
      </c>
      <c r="AA94">
        <v>32.32</v>
      </c>
      <c r="AB94">
        <v>0.1056</v>
      </c>
      <c r="AC94">
        <v>0.2316</v>
      </c>
      <c r="AD94">
        <v>9.7999999999999997E-3</v>
      </c>
      <c r="AE94">
        <v>3.3E-3</v>
      </c>
      <c r="AF94" t="s">
        <v>143</v>
      </c>
      <c r="AG94">
        <v>1.08</v>
      </c>
      <c r="AH94">
        <v>14.64</v>
      </c>
      <c r="AI94">
        <v>0.48</v>
      </c>
      <c r="AJ94">
        <v>0.4</v>
      </c>
      <c r="AK94">
        <v>15.74</v>
      </c>
      <c r="AL94">
        <v>0.7</v>
      </c>
      <c r="AM94">
        <v>5.93</v>
      </c>
      <c r="AN94">
        <v>53.87</v>
      </c>
      <c r="AO94" s="16">
        <v>93.94</v>
      </c>
      <c r="AP94">
        <v>4.0599999999999996</v>
      </c>
      <c r="AQ94">
        <v>8.0399999999999991</v>
      </c>
      <c r="AR94">
        <v>1.1299999999999999</v>
      </c>
      <c r="AS94">
        <v>14.44</v>
      </c>
      <c r="AT94">
        <v>0.78</v>
      </c>
      <c r="AU94">
        <v>14.24</v>
      </c>
      <c r="AV94">
        <v>1.63</v>
      </c>
      <c r="AW94">
        <v>0.95</v>
      </c>
      <c r="AX94">
        <v>3.78</v>
      </c>
      <c r="AY94">
        <v>1.1100000000000001</v>
      </c>
      <c r="AZ94" s="16">
        <v>3.48</v>
      </c>
      <c r="BA94">
        <v>3.36</v>
      </c>
      <c r="BB94" s="16">
        <v>22.69</v>
      </c>
      <c r="BC94" s="16">
        <v>19.239999999999998</v>
      </c>
      <c r="BD94" t="s">
        <v>145</v>
      </c>
      <c r="BE94">
        <v>36513.410000000003</v>
      </c>
      <c r="BF94">
        <v>60832.13</v>
      </c>
      <c r="BG94">
        <v>15674580</v>
      </c>
      <c r="BH94">
        <v>2394762</v>
      </c>
      <c r="BI94">
        <v>9254.34</v>
      </c>
      <c r="BJ94">
        <v>13645810</v>
      </c>
      <c r="BK94">
        <v>184660.6</v>
      </c>
      <c r="BL94">
        <v>1133.42</v>
      </c>
      <c r="BM94">
        <v>2891573</v>
      </c>
      <c r="BN94">
        <v>20416790</v>
      </c>
      <c r="BO94">
        <v>996.74</v>
      </c>
      <c r="BP94">
        <v>545214</v>
      </c>
      <c r="BQ94">
        <v>15242.89</v>
      </c>
      <c r="BR94">
        <v>8509936</v>
      </c>
      <c r="BS94">
        <v>36591.040000000001</v>
      </c>
      <c r="BT94">
        <v>1116227</v>
      </c>
      <c r="BU94">
        <v>8741318</v>
      </c>
      <c r="BV94">
        <v>176.67</v>
      </c>
      <c r="BW94">
        <v>10353.790000000001</v>
      </c>
      <c r="BX94">
        <v>3680406</v>
      </c>
      <c r="BY94">
        <v>3022204</v>
      </c>
      <c r="BZ94">
        <v>3204.48</v>
      </c>
      <c r="CA94">
        <v>46831.89</v>
      </c>
      <c r="CB94">
        <v>260557.5</v>
      </c>
      <c r="CC94">
        <v>1281279</v>
      </c>
      <c r="CD94">
        <v>1076.72</v>
      </c>
      <c r="CE94">
        <v>1702714</v>
      </c>
      <c r="CF94">
        <v>116036.7</v>
      </c>
      <c r="CG94">
        <v>1257.8800000000001</v>
      </c>
      <c r="CH94">
        <v>1866922</v>
      </c>
      <c r="CI94">
        <v>1986.84</v>
      </c>
      <c r="CJ94">
        <v>228.15</v>
      </c>
    </row>
    <row r="95" spans="1:88" ht="14.25" customHeight="1" x14ac:dyDescent="0.25">
      <c r="A95" t="s">
        <v>99</v>
      </c>
      <c r="B95" t="s">
        <v>100</v>
      </c>
      <c r="D95" s="3">
        <v>44160</v>
      </c>
      <c r="E95" s="4">
        <v>0.80347222222222225</v>
      </c>
      <c r="F95">
        <v>2402</v>
      </c>
      <c r="G95" t="s">
        <v>8</v>
      </c>
      <c r="H95" t="s">
        <v>9</v>
      </c>
      <c r="I95">
        <v>0.17760000000000001</v>
      </c>
      <c r="J95">
        <v>2692</v>
      </c>
      <c r="K95">
        <v>3576</v>
      </c>
      <c r="L95">
        <v>3573</v>
      </c>
      <c r="M95">
        <v>59.82</v>
      </c>
      <c r="N95">
        <v>79.34</v>
      </c>
      <c r="O95">
        <v>79.95</v>
      </c>
      <c r="P95">
        <v>54.95</v>
      </c>
      <c r="Q95">
        <v>71.5</v>
      </c>
      <c r="R95">
        <v>6198</v>
      </c>
      <c r="S95">
        <v>2520</v>
      </c>
      <c r="T95">
        <v>5987</v>
      </c>
      <c r="U95">
        <v>3780</v>
      </c>
      <c r="V95">
        <v>6095</v>
      </c>
      <c r="W95">
        <v>0.21529999999999999</v>
      </c>
      <c r="X95">
        <v>0.21679999999999999</v>
      </c>
      <c r="Y95">
        <v>3.1230000000000002</v>
      </c>
      <c r="Z95">
        <v>65.14</v>
      </c>
      <c r="AA95">
        <v>2.5190000000000001</v>
      </c>
      <c r="AB95">
        <v>5.2699999999999997E-2</v>
      </c>
      <c r="AC95">
        <v>0.61660000000000004</v>
      </c>
      <c r="AD95">
        <v>3.8399999999999997E-2</v>
      </c>
      <c r="AE95">
        <v>7.7999999999999996E-3</v>
      </c>
      <c r="AF95" t="s">
        <v>143</v>
      </c>
      <c r="AG95" s="16">
        <v>3.05</v>
      </c>
      <c r="AH95">
        <v>9.61</v>
      </c>
      <c r="AI95">
        <v>0.61</v>
      </c>
      <c r="AJ95">
        <v>0.19</v>
      </c>
      <c r="AK95">
        <v>10.95</v>
      </c>
      <c r="AL95">
        <v>0.32</v>
      </c>
      <c r="AM95">
        <v>11.03</v>
      </c>
      <c r="AN95">
        <v>4.96</v>
      </c>
      <c r="AO95">
        <v>13.25</v>
      </c>
      <c r="AP95">
        <v>5.68</v>
      </c>
      <c r="AQ95">
        <v>15.24</v>
      </c>
      <c r="AR95">
        <v>0.33</v>
      </c>
      <c r="AS95">
        <v>10.33</v>
      </c>
      <c r="AT95">
        <v>0.05</v>
      </c>
      <c r="AU95">
        <v>24.3</v>
      </c>
      <c r="AV95">
        <v>0.7</v>
      </c>
      <c r="AW95">
        <v>0.74</v>
      </c>
      <c r="AX95">
        <v>2.79</v>
      </c>
      <c r="AY95">
        <v>0.43</v>
      </c>
      <c r="AZ95" s="16">
        <v>7.96</v>
      </c>
      <c r="BA95">
        <v>2.4900000000000002</v>
      </c>
      <c r="BB95" s="16">
        <v>3.39</v>
      </c>
      <c r="BC95" s="16">
        <v>12.16</v>
      </c>
      <c r="BD95" t="s">
        <v>145</v>
      </c>
      <c r="BE95">
        <v>8788.4599999999991</v>
      </c>
      <c r="BF95">
        <v>310156.7</v>
      </c>
      <c r="BG95">
        <v>91505330</v>
      </c>
      <c r="BH95">
        <v>13641860</v>
      </c>
      <c r="BI95">
        <v>1540.14</v>
      </c>
      <c r="BJ95">
        <v>2652155</v>
      </c>
      <c r="BK95">
        <v>37908.75</v>
      </c>
      <c r="BL95">
        <v>3014.87</v>
      </c>
      <c r="BM95">
        <v>5048307</v>
      </c>
      <c r="BN95">
        <v>14530030</v>
      </c>
      <c r="BO95">
        <v>544.47</v>
      </c>
      <c r="BP95">
        <v>400107.6</v>
      </c>
      <c r="BQ95">
        <v>9914.89</v>
      </c>
      <c r="BR95">
        <v>6237651</v>
      </c>
      <c r="BS95">
        <v>42699.63</v>
      </c>
      <c r="BT95">
        <v>1053274</v>
      </c>
      <c r="BU95">
        <v>8520081</v>
      </c>
      <c r="BV95">
        <v>157.41</v>
      </c>
      <c r="BW95">
        <v>10366.76</v>
      </c>
      <c r="BX95">
        <v>127281.4</v>
      </c>
      <c r="BY95">
        <v>322796.40000000002</v>
      </c>
      <c r="BZ95">
        <v>3753.14</v>
      </c>
      <c r="CA95">
        <v>44802.29</v>
      </c>
      <c r="CB95">
        <v>253574</v>
      </c>
      <c r="CC95">
        <v>97728.12</v>
      </c>
      <c r="CD95">
        <v>765.22</v>
      </c>
      <c r="CE95">
        <v>1659425</v>
      </c>
      <c r="CF95">
        <v>111445.3</v>
      </c>
      <c r="CG95">
        <v>3186.03</v>
      </c>
      <c r="CH95">
        <v>1806828</v>
      </c>
      <c r="CI95">
        <v>2788.86</v>
      </c>
      <c r="CJ95">
        <v>346.68</v>
      </c>
    </row>
    <row r="96" spans="1:88" ht="14.25" customHeight="1" x14ac:dyDescent="0.25">
      <c r="A96" t="s">
        <v>54</v>
      </c>
      <c r="B96" t="s">
        <v>55</v>
      </c>
      <c r="D96" s="3">
        <v>44160</v>
      </c>
      <c r="E96" s="4">
        <v>0.70972222222222225</v>
      </c>
      <c r="F96">
        <v>2102</v>
      </c>
      <c r="G96" t="s">
        <v>8</v>
      </c>
      <c r="H96" t="s">
        <v>9</v>
      </c>
      <c r="I96">
        <v>0.10489999999999999</v>
      </c>
      <c r="J96">
        <v>2849</v>
      </c>
      <c r="K96">
        <v>2968</v>
      </c>
      <c r="L96">
        <v>2972</v>
      </c>
      <c r="M96">
        <v>14.22</v>
      </c>
      <c r="N96">
        <v>16.170000000000002</v>
      </c>
      <c r="O96">
        <v>24.27</v>
      </c>
      <c r="P96">
        <v>39.89</v>
      </c>
      <c r="Q96">
        <v>40.4</v>
      </c>
      <c r="R96">
        <v>5040</v>
      </c>
      <c r="S96">
        <v>2791</v>
      </c>
      <c r="T96">
        <v>4973</v>
      </c>
      <c r="U96">
        <v>3866</v>
      </c>
      <c r="V96">
        <v>5048</v>
      </c>
      <c r="W96">
        <v>1.44E-2</v>
      </c>
      <c r="X96">
        <v>-2.52E-2</v>
      </c>
      <c r="Y96">
        <v>2.5779999999999998</v>
      </c>
      <c r="Z96">
        <v>31.96</v>
      </c>
      <c r="AA96">
        <v>1.96</v>
      </c>
      <c r="AB96">
        <v>0.1472</v>
      </c>
      <c r="AC96">
        <v>0.26640000000000003</v>
      </c>
      <c r="AD96">
        <v>7.3000000000000001E-3</v>
      </c>
      <c r="AE96">
        <v>2.5999999999999999E-3</v>
      </c>
      <c r="AF96" t="s">
        <v>143</v>
      </c>
      <c r="AG96" s="16">
        <v>1.08</v>
      </c>
      <c r="AH96">
        <v>2.0299999999999998</v>
      </c>
      <c r="AI96">
        <v>0.41</v>
      </c>
      <c r="AJ96">
        <v>0.66</v>
      </c>
      <c r="AK96">
        <v>9.94</v>
      </c>
      <c r="AL96">
        <v>0.26</v>
      </c>
      <c r="AM96">
        <v>10.56</v>
      </c>
      <c r="AN96">
        <v>6.62</v>
      </c>
      <c r="AO96">
        <v>22.35</v>
      </c>
      <c r="AP96">
        <v>3.67</v>
      </c>
      <c r="AQ96">
        <v>3.47</v>
      </c>
      <c r="AR96">
        <v>0.79</v>
      </c>
      <c r="AS96">
        <v>2.97</v>
      </c>
      <c r="AT96">
        <v>0.28999999999999998</v>
      </c>
      <c r="AU96" s="16">
        <v>28.31</v>
      </c>
      <c r="AV96" s="16">
        <v>16.86</v>
      </c>
      <c r="AW96">
        <v>0.53</v>
      </c>
      <c r="AX96">
        <v>3.04</v>
      </c>
      <c r="AY96">
        <v>0.7</v>
      </c>
      <c r="AZ96" s="16">
        <v>5.2</v>
      </c>
      <c r="BA96">
        <v>2</v>
      </c>
      <c r="BB96" s="16">
        <v>4.3499999999999996</v>
      </c>
      <c r="BC96" s="16">
        <v>15.94</v>
      </c>
      <c r="BD96" t="s">
        <v>145</v>
      </c>
      <c r="BE96">
        <v>5954.72</v>
      </c>
      <c r="BF96">
        <v>317404.2</v>
      </c>
      <c r="BG96">
        <v>82310860</v>
      </c>
      <c r="BH96">
        <v>12297960</v>
      </c>
      <c r="BI96">
        <v>367.8</v>
      </c>
      <c r="BJ96">
        <v>598237.4</v>
      </c>
      <c r="BK96">
        <v>13197.81</v>
      </c>
      <c r="BL96">
        <v>2341.38</v>
      </c>
      <c r="BM96">
        <v>4298631</v>
      </c>
      <c r="BN96">
        <v>12447930</v>
      </c>
      <c r="BO96">
        <v>584.48</v>
      </c>
      <c r="BP96">
        <v>360269.8</v>
      </c>
      <c r="BQ96">
        <v>9810.2900000000009</v>
      </c>
      <c r="BR96">
        <v>5599917</v>
      </c>
      <c r="BS96">
        <v>41213.449999999997</v>
      </c>
      <c r="BT96">
        <v>1109287</v>
      </c>
      <c r="BU96">
        <v>9233947</v>
      </c>
      <c r="BV96">
        <v>15.56</v>
      </c>
      <c r="BW96">
        <v>2333.1799999999998</v>
      </c>
      <c r="BX96">
        <v>114488</v>
      </c>
      <c r="BY96">
        <v>166795.79999999999</v>
      </c>
      <c r="BZ96">
        <v>3606.05</v>
      </c>
      <c r="CA96">
        <v>45625.57</v>
      </c>
      <c r="CB96">
        <v>273513.09999999998</v>
      </c>
      <c r="CC96">
        <v>82174.5</v>
      </c>
      <c r="CD96">
        <v>1381.94</v>
      </c>
      <c r="CE96">
        <v>1801704</v>
      </c>
      <c r="CF96">
        <v>121427.5</v>
      </c>
      <c r="CG96">
        <v>1523.48</v>
      </c>
      <c r="CH96">
        <v>1952486</v>
      </c>
      <c r="CI96">
        <v>1995.37</v>
      </c>
      <c r="CJ96">
        <v>220.38</v>
      </c>
    </row>
    <row r="97" spans="1:88" ht="14.25" customHeight="1" x14ac:dyDescent="0.25">
      <c r="A97" t="s">
        <v>51</v>
      </c>
      <c r="B97" t="s">
        <v>52</v>
      </c>
      <c r="C97" t="s">
        <v>53</v>
      </c>
      <c r="D97" s="3">
        <v>44160</v>
      </c>
      <c r="E97" s="4">
        <v>0.7055555555555556</v>
      </c>
      <c r="F97">
        <v>2401</v>
      </c>
      <c r="G97" t="s">
        <v>8</v>
      </c>
      <c r="H97" t="s">
        <v>9</v>
      </c>
      <c r="I97">
        <v>0.1024</v>
      </c>
      <c r="J97">
        <v>16.79</v>
      </c>
      <c r="K97">
        <v>21.31</v>
      </c>
      <c r="L97">
        <v>21.45</v>
      </c>
      <c r="M97">
        <v>124.7</v>
      </c>
      <c r="N97">
        <v>156.19999999999999</v>
      </c>
      <c r="O97">
        <v>76.040000000000006</v>
      </c>
      <c r="P97">
        <v>7.3369999999999997</v>
      </c>
      <c r="Q97">
        <v>7.5890000000000004</v>
      </c>
      <c r="R97">
        <v>398</v>
      </c>
      <c r="S97">
        <v>206.5</v>
      </c>
      <c r="T97">
        <v>377.9</v>
      </c>
      <c r="U97">
        <v>266.5</v>
      </c>
      <c r="V97">
        <v>398.9</v>
      </c>
      <c r="W97">
        <v>2.4E-2</v>
      </c>
      <c r="X97">
        <v>4.2700000000000002E-2</v>
      </c>
      <c r="Y97">
        <v>9.7900000000000001E-2</v>
      </c>
      <c r="Z97">
        <v>5.883</v>
      </c>
      <c r="AA97">
        <v>3.3690000000000002</v>
      </c>
      <c r="AB97">
        <v>0.1925</v>
      </c>
      <c r="AC97">
        <v>0.29530000000000001</v>
      </c>
      <c r="AD97">
        <v>8.5000000000000006E-3</v>
      </c>
      <c r="AE97">
        <v>3.2000000000000002E-3</v>
      </c>
      <c r="AF97" t="s">
        <v>143</v>
      </c>
      <c r="AG97" s="16">
        <v>1.39</v>
      </c>
      <c r="AH97">
        <v>12.2</v>
      </c>
      <c r="AI97">
        <v>0.89</v>
      </c>
      <c r="AJ97">
        <v>0.44</v>
      </c>
      <c r="AK97">
        <v>8.48</v>
      </c>
      <c r="AL97">
        <v>0.49</v>
      </c>
      <c r="AM97">
        <v>12.72</v>
      </c>
      <c r="AN97">
        <v>58.7</v>
      </c>
      <c r="AO97" t="s">
        <v>144</v>
      </c>
      <c r="AP97">
        <v>6.04</v>
      </c>
      <c r="AQ97">
        <v>31.91</v>
      </c>
      <c r="AR97">
        <v>1.1399999999999999</v>
      </c>
      <c r="AS97">
        <v>13.46</v>
      </c>
      <c r="AT97">
        <v>0.25</v>
      </c>
      <c r="AU97">
        <v>17.23</v>
      </c>
      <c r="AV97">
        <v>12.12</v>
      </c>
      <c r="AW97">
        <v>8.86</v>
      </c>
      <c r="AX97">
        <v>3.53</v>
      </c>
      <c r="AY97">
        <v>0.54</v>
      </c>
      <c r="AZ97" s="16">
        <v>7.13</v>
      </c>
      <c r="BA97">
        <v>5.82</v>
      </c>
      <c r="BB97" s="16">
        <v>15.27</v>
      </c>
      <c r="BC97" s="16">
        <v>30.48</v>
      </c>
      <c r="BD97" t="s">
        <v>145</v>
      </c>
      <c r="BE97">
        <v>5375.6</v>
      </c>
      <c r="BF97">
        <v>1955.76</v>
      </c>
      <c r="BG97">
        <v>548543.9</v>
      </c>
      <c r="BH97">
        <v>83489.66</v>
      </c>
      <c r="BI97">
        <v>3174.91</v>
      </c>
      <c r="BJ97">
        <v>5199848</v>
      </c>
      <c r="BK97">
        <v>34915.93</v>
      </c>
      <c r="BL97">
        <v>1125.6400000000001</v>
      </c>
      <c r="BM97">
        <v>2823343</v>
      </c>
      <c r="BN97">
        <v>906446.9</v>
      </c>
      <c r="BO97">
        <v>46.67</v>
      </c>
      <c r="BP97">
        <v>25509.7</v>
      </c>
      <c r="BQ97">
        <v>701.15</v>
      </c>
      <c r="BR97">
        <v>413013</v>
      </c>
      <c r="BS97">
        <v>42518.92</v>
      </c>
      <c r="BT97">
        <v>1013907</v>
      </c>
      <c r="BU97">
        <v>8509875</v>
      </c>
      <c r="BV97">
        <v>22.96</v>
      </c>
      <c r="BW97">
        <v>4452.22</v>
      </c>
      <c r="BX97">
        <v>7068.64</v>
      </c>
      <c r="BY97">
        <v>28663.78</v>
      </c>
      <c r="BZ97">
        <v>3658.68</v>
      </c>
      <c r="CA97">
        <v>42162.16</v>
      </c>
      <c r="CB97">
        <v>252193.5</v>
      </c>
      <c r="CC97">
        <v>129792.4</v>
      </c>
      <c r="CD97">
        <v>1569.74</v>
      </c>
      <c r="CE97">
        <v>1717600</v>
      </c>
      <c r="CF97">
        <v>101535.1</v>
      </c>
      <c r="CG97">
        <v>1604.6</v>
      </c>
      <c r="CH97">
        <v>1876346</v>
      </c>
      <c r="CI97">
        <v>1954.99</v>
      </c>
      <c r="CJ97">
        <v>228.89</v>
      </c>
    </row>
    <row r="98" spans="1:88" ht="14.25" customHeight="1" x14ac:dyDescent="0.25">
      <c r="A98" t="s">
        <v>48</v>
      </c>
      <c r="B98" t="s">
        <v>49</v>
      </c>
      <c r="C98" t="s">
        <v>50</v>
      </c>
      <c r="D98" s="3">
        <v>44160</v>
      </c>
      <c r="E98" s="4">
        <v>0.70208333333333339</v>
      </c>
      <c r="F98">
        <v>2101</v>
      </c>
      <c r="G98" t="s">
        <v>8</v>
      </c>
      <c r="H98" t="s">
        <v>9</v>
      </c>
      <c r="I98">
        <v>2.06E-2</v>
      </c>
      <c r="J98">
        <v>5.0579999999999998</v>
      </c>
      <c r="K98">
        <v>7.726</v>
      </c>
      <c r="L98">
        <v>8.7769999999999992</v>
      </c>
      <c r="M98">
        <v>3.1789999999999998</v>
      </c>
      <c r="N98">
        <v>1.752</v>
      </c>
      <c r="O98">
        <v>9.7789999999999999</v>
      </c>
      <c r="P98">
        <v>0.59360000000000002</v>
      </c>
      <c r="Q98">
        <v>9.3170000000000002</v>
      </c>
      <c r="R98">
        <v>294.7</v>
      </c>
      <c r="S98">
        <v>64.349999999999994</v>
      </c>
      <c r="T98">
        <v>321.60000000000002</v>
      </c>
      <c r="U98">
        <v>174.3</v>
      </c>
      <c r="V98">
        <v>357.6</v>
      </c>
      <c r="W98">
        <v>-1.1000000000000001E-3</v>
      </c>
      <c r="X98">
        <v>-2.5999999999999999E-3</v>
      </c>
      <c r="Y98">
        <v>9.6100000000000005E-2</v>
      </c>
      <c r="Z98">
        <v>0.73929999999999996</v>
      </c>
      <c r="AA98">
        <v>0.18029999999999999</v>
      </c>
      <c r="AB98">
        <v>0.26379999999999998</v>
      </c>
      <c r="AC98">
        <v>7.5399999999999995E-2</v>
      </c>
      <c r="AD98">
        <v>2.3999999999999998E-3</v>
      </c>
      <c r="AE98">
        <v>-5.9999999999999995E-4</v>
      </c>
      <c r="AF98" t="s">
        <v>143</v>
      </c>
      <c r="AG98" s="16">
        <v>39.26</v>
      </c>
      <c r="AH98">
        <v>13.58</v>
      </c>
      <c r="AI98">
        <v>22.7</v>
      </c>
      <c r="AJ98">
        <v>22.42</v>
      </c>
      <c r="AK98">
        <v>40.67</v>
      </c>
      <c r="AL98">
        <v>25.43</v>
      </c>
      <c r="AM98">
        <v>15.24</v>
      </c>
      <c r="AN98" s="16" t="s">
        <v>144</v>
      </c>
      <c r="AO98" t="s">
        <v>144</v>
      </c>
      <c r="AP98">
        <v>6.23</v>
      </c>
      <c r="AQ98">
        <v>35.29</v>
      </c>
      <c r="AR98">
        <v>21.98</v>
      </c>
      <c r="AS98">
        <v>13.89</v>
      </c>
      <c r="AT98">
        <v>22.77</v>
      </c>
      <c r="AU98" s="16" t="s">
        <v>144</v>
      </c>
      <c r="AV98" s="16" t="s">
        <v>144</v>
      </c>
      <c r="AW98">
        <v>44.25</v>
      </c>
      <c r="AX98">
        <v>7.28</v>
      </c>
      <c r="AY98">
        <v>29.33</v>
      </c>
      <c r="AZ98" s="16">
        <v>33.31</v>
      </c>
      <c r="BA98">
        <v>12.25</v>
      </c>
      <c r="BB98" s="16" t="s">
        <v>144</v>
      </c>
      <c r="BC98" s="16" t="s">
        <v>144</v>
      </c>
      <c r="BD98" t="s">
        <v>145</v>
      </c>
      <c r="BE98">
        <v>1586.81</v>
      </c>
      <c r="BF98">
        <v>670.04</v>
      </c>
      <c r="BG98">
        <v>190752.7</v>
      </c>
      <c r="BH98">
        <v>33346.43</v>
      </c>
      <c r="BI98">
        <v>106.67</v>
      </c>
      <c r="BJ98">
        <v>68989.899999999994</v>
      </c>
      <c r="BK98">
        <v>6114.99</v>
      </c>
      <c r="BL98">
        <v>943.4</v>
      </c>
      <c r="BM98">
        <v>2770030</v>
      </c>
      <c r="BN98">
        <v>723671.6</v>
      </c>
      <c r="BO98">
        <v>16.670000000000002</v>
      </c>
      <c r="BP98">
        <v>20621.990000000002</v>
      </c>
      <c r="BQ98">
        <v>503.36</v>
      </c>
      <c r="BR98">
        <v>351303.6</v>
      </c>
      <c r="BS98">
        <v>46091.77</v>
      </c>
      <c r="BT98">
        <v>1091798</v>
      </c>
      <c r="BU98">
        <v>8298417</v>
      </c>
      <c r="BV98">
        <v>5.56</v>
      </c>
      <c r="BW98">
        <v>2783.63</v>
      </c>
      <c r="BX98">
        <v>6617.31</v>
      </c>
      <c r="BY98">
        <v>4537.8100000000004</v>
      </c>
      <c r="BZ98">
        <v>4002.85</v>
      </c>
      <c r="CA98">
        <v>46075.72</v>
      </c>
      <c r="CB98">
        <v>244498.9</v>
      </c>
      <c r="CC98">
        <v>6981.97</v>
      </c>
      <c r="CD98">
        <v>1829.4</v>
      </c>
      <c r="CE98">
        <v>1649836</v>
      </c>
      <c r="CF98">
        <v>120551.2</v>
      </c>
      <c r="CG98">
        <v>424.47</v>
      </c>
      <c r="CH98">
        <v>1777790</v>
      </c>
      <c r="CI98">
        <v>1653.09</v>
      </c>
      <c r="CJ98">
        <v>114.45</v>
      </c>
    </row>
    <row r="99" spans="1:88" ht="14.25" customHeight="1" x14ac:dyDescent="0.25">
      <c r="A99" t="s">
        <v>101</v>
      </c>
      <c r="B99" t="s">
        <v>102</v>
      </c>
      <c r="D99" s="3">
        <v>44160</v>
      </c>
      <c r="E99" s="4">
        <v>0.80763888888888891</v>
      </c>
      <c r="F99">
        <v>2403</v>
      </c>
      <c r="G99" t="s">
        <v>8</v>
      </c>
      <c r="H99" t="s">
        <v>9</v>
      </c>
      <c r="I99">
        <v>0.184</v>
      </c>
      <c r="J99">
        <v>2944</v>
      </c>
      <c r="K99">
        <v>3075</v>
      </c>
      <c r="L99">
        <v>3078</v>
      </c>
      <c r="M99">
        <v>224.2</v>
      </c>
      <c r="N99">
        <v>235.2</v>
      </c>
      <c r="O99">
        <v>171</v>
      </c>
      <c r="P99">
        <v>180</v>
      </c>
      <c r="Q99">
        <v>185.9</v>
      </c>
      <c r="R99">
        <v>5981</v>
      </c>
      <c r="S99">
        <v>3343</v>
      </c>
      <c r="T99">
        <v>5549</v>
      </c>
      <c r="U99">
        <v>4396</v>
      </c>
      <c r="V99">
        <v>5659</v>
      </c>
      <c r="W99">
        <v>0.7903</v>
      </c>
      <c r="X99">
        <v>0.75619999999999998</v>
      </c>
      <c r="Y99">
        <v>25.57</v>
      </c>
      <c r="Z99">
        <v>309.10000000000002</v>
      </c>
      <c r="AA99">
        <v>2.5779999999999998</v>
      </c>
      <c r="AB99">
        <v>6.1999999999999998E-3</v>
      </c>
      <c r="AC99">
        <v>3.7229999999999999</v>
      </c>
      <c r="AD99">
        <v>8.2600000000000007E-2</v>
      </c>
      <c r="AE99">
        <v>8.0600000000000005E-2</v>
      </c>
      <c r="AF99" t="s">
        <v>143</v>
      </c>
      <c r="AG99">
        <v>4.32</v>
      </c>
      <c r="AH99">
        <v>0.45</v>
      </c>
      <c r="AI99">
        <v>0.79</v>
      </c>
      <c r="AJ99">
        <v>0.97</v>
      </c>
      <c r="AK99">
        <v>1.53</v>
      </c>
      <c r="AL99">
        <v>1.34</v>
      </c>
      <c r="AM99">
        <v>4.51</v>
      </c>
      <c r="AN99">
        <v>3.58</v>
      </c>
      <c r="AO99">
        <v>5.64</v>
      </c>
      <c r="AP99">
        <v>5.96</v>
      </c>
      <c r="AQ99">
        <v>11.28</v>
      </c>
      <c r="AR99">
        <v>1.1200000000000001</v>
      </c>
      <c r="AS99">
        <v>0.3</v>
      </c>
      <c r="AT99">
        <v>0.34</v>
      </c>
      <c r="AU99">
        <v>5.39</v>
      </c>
      <c r="AV99">
        <v>0.42</v>
      </c>
      <c r="AW99">
        <v>0.75</v>
      </c>
      <c r="AX99">
        <v>7.85</v>
      </c>
      <c r="AY99">
        <v>0.09</v>
      </c>
      <c r="AZ99" s="16">
        <v>16.23</v>
      </c>
      <c r="BA99">
        <v>1.79</v>
      </c>
      <c r="BB99">
        <v>5.42</v>
      </c>
      <c r="BC99">
        <v>4.5199999999999996</v>
      </c>
      <c r="BD99" t="s">
        <v>145</v>
      </c>
      <c r="BE99">
        <v>8890.75</v>
      </c>
      <c r="BF99">
        <v>305675.90000000002</v>
      </c>
      <c r="BG99">
        <v>77074620</v>
      </c>
      <c r="BH99">
        <v>11511150</v>
      </c>
      <c r="BI99">
        <v>5151.1000000000004</v>
      </c>
      <c r="BJ99">
        <v>7673304</v>
      </c>
      <c r="BK99">
        <v>79589.88</v>
      </c>
      <c r="BL99">
        <v>7143.11</v>
      </c>
      <c r="BM99">
        <v>8840567</v>
      </c>
      <c r="BN99">
        <v>14078930</v>
      </c>
      <c r="BO99">
        <v>652.26</v>
      </c>
      <c r="BP99">
        <v>363284.9</v>
      </c>
      <c r="BQ99">
        <v>10392.959999999999</v>
      </c>
      <c r="BR99">
        <v>5673286</v>
      </c>
      <c r="BS99">
        <v>38396.15</v>
      </c>
      <c r="BT99">
        <v>1064361</v>
      </c>
      <c r="BU99">
        <v>8345455</v>
      </c>
      <c r="BV99">
        <v>509.65</v>
      </c>
      <c r="BW99">
        <v>28094.720000000001</v>
      </c>
      <c r="BX99">
        <v>998485.6</v>
      </c>
      <c r="BY99">
        <v>1538508</v>
      </c>
      <c r="BZ99">
        <v>3428.6</v>
      </c>
      <c r="CA99">
        <v>43872.160000000003</v>
      </c>
      <c r="CB99">
        <v>248703</v>
      </c>
      <c r="CC99">
        <v>98080.46</v>
      </c>
      <c r="CD99">
        <v>513.35</v>
      </c>
      <c r="CE99">
        <v>1652294</v>
      </c>
      <c r="CF99">
        <v>110139.8</v>
      </c>
      <c r="CG99">
        <v>18914.77</v>
      </c>
      <c r="CH99">
        <v>1803874</v>
      </c>
      <c r="CI99">
        <v>4125.53</v>
      </c>
      <c r="CJ99">
        <v>2337.29</v>
      </c>
    </row>
    <row r="100" spans="1:88" ht="14.25" customHeight="1" x14ac:dyDescent="0.25">
      <c r="A100" t="s">
        <v>56</v>
      </c>
      <c r="B100" t="s">
        <v>57</v>
      </c>
      <c r="D100" s="3">
        <v>44160</v>
      </c>
      <c r="E100" s="4">
        <v>0.71319444444444446</v>
      </c>
      <c r="F100">
        <v>2103</v>
      </c>
      <c r="G100" t="s">
        <v>8</v>
      </c>
      <c r="H100" t="s">
        <v>9</v>
      </c>
      <c r="I100">
        <v>0.1069</v>
      </c>
      <c r="J100">
        <v>2704</v>
      </c>
      <c r="K100">
        <v>2776</v>
      </c>
      <c r="L100">
        <v>2786</v>
      </c>
      <c r="M100">
        <v>52.29</v>
      </c>
      <c r="N100">
        <v>57.29</v>
      </c>
      <c r="O100">
        <v>52.2</v>
      </c>
      <c r="P100">
        <v>105.7</v>
      </c>
      <c r="Q100">
        <v>102.9</v>
      </c>
      <c r="R100">
        <v>5248</v>
      </c>
      <c r="S100">
        <v>2852</v>
      </c>
      <c r="T100">
        <v>5047</v>
      </c>
      <c r="U100">
        <v>3872</v>
      </c>
      <c r="V100">
        <v>5159</v>
      </c>
      <c r="W100">
        <v>0.19639999999999999</v>
      </c>
      <c r="X100">
        <v>0.16489999999999999</v>
      </c>
      <c r="Y100">
        <v>23.32</v>
      </c>
      <c r="Z100">
        <v>238.5</v>
      </c>
      <c r="AA100">
        <v>2.1589999999999998</v>
      </c>
      <c r="AB100">
        <v>9.9599999999999994E-2</v>
      </c>
      <c r="AC100">
        <v>1.097</v>
      </c>
      <c r="AD100">
        <v>1.9099999999999999E-2</v>
      </c>
      <c r="AE100">
        <v>3.8100000000000002E-2</v>
      </c>
      <c r="AF100" t="s">
        <v>143</v>
      </c>
      <c r="AG100" s="16">
        <v>1.64</v>
      </c>
      <c r="AH100">
        <v>2.09</v>
      </c>
      <c r="AI100">
        <v>0.98</v>
      </c>
      <c r="AJ100">
        <v>0.95</v>
      </c>
      <c r="AK100">
        <v>8.5299999999999994</v>
      </c>
      <c r="AL100">
        <v>1.1000000000000001</v>
      </c>
      <c r="AM100">
        <v>5.09</v>
      </c>
      <c r="AN100">
        <v>2.41</v>
      </c>
      <c r="AO100">
        <v>7.1</v>
      </c>
      <c r="AP100">
        <v>2.5499999999999998</v>
      </c>
      <c r="AQ100">
        <v>2.97</v>
      </c>
      <c r="AR100">
        <v>0.64</v>
      </c>
      <c r="AS100">
        <v>1.03</v>
      </c>
      <c r="AT100">
        <v>0.48</v>
      </c>
      <c r="AU100">
        <v>13.46</v>
      </c>
      <c r="AV100">
        <v>2.67</v>
      </c>
      <c r="AW100">
        <v>0.82</v>
      </c>
      <c r="AX100">
        <v>1.1200000000000001</v>
      </c>
      <c r="AY100">
        <v>0.24</v>
      </c>
      <c r="AZ100" s="16">
        <v>3.5</v>
      </c>
      <c r="BA100">
        <v>2.71</v>
      </c>
      <c r="BB100" s="16">
        <v>3.53</v>
      </c>
      <c r="BC100">
        <v>0.61</v>
      </c>
      <c r="BD100" t="s">
        <v>145</v>
      </c>
      <c r="BE100">
        <v>5891.36</v>
      </c>
      <c r="BF100">
        <v>302690</v>
      </c>
      <c r="BG100">
        <v>74932690</v>
      </c>
      <c r="BH100">
        <v>11222010</v>
      </c>
      <c r="BI100">
        <v>1309</v>
      </c>
      <c r="BJ100">
        <v>2024582</v>
      </c>
      <c r="BK100">
        <v>27440.62</v>
      </c>
      <c r="BL100">
        <v>4863.2</v>
      </c>
      <c r="BM100">
        <v>6474581</v>
      </c>
      <c r="BN100">
        <v>13411130</v>
      </c>
      <c r="BO100">
        <v>600.04</v>
      </c>
      <c r="BP100">
        <v>355886.4</v>
      </c>
      <c r="BQ100">
        <v>9870.32</v>
      </c>
      <c r="BR100">
        <v>5569974</v>
      </c>
      <c r="BS100">
        <v>41403.96</v>
      </c>
      <c r="BT100">
        <v>1150590</v>
      </c>
      <c r="BU100">
        <v>8988508</v>
      </c>
      <c r="BV100">
        <v>140.74</v>
      </c>
      <c r="BW100">
        <v>9079.23</v>
      </c>
      <c r="BX100">
        <v>981154.7</v>
      </c>
      <c r="BY100">
        <v>1289403</v>
      </c>
      <c r="BZ100">
        <v>3608.64</v>
      </c>
      <c r="CA100">
        <v>47093.35</v>
      </c>
      <c r="CB100">
        <v>265882.8</v>
      </c>
      <c r="CC100">
        <v>87900.95</v>
      </c>
      <c r="CD100">
        <v>1081.9100000000001</v>
      </c>
      <c r="CE100">
        <v>1764717</v>
      </c>
      <c r="CF100">
        <v>118579.9</v>
      </c>
      <c r="CG100">
        <v>5985.97</v>
      </c>
      <c r="CH100">
        <v>1926826</v>
      </c>
      <c r="CI100">
        <v>2351.73</v>
      </c>
      <c r="CJ100">
        <v>1253.04</v>
      </c>
    </row>
    <row r="101" spans="1:88" ht="14.25" customHeight="1" x14ac:dyDescent="0.25">
      <c r="A101" t="s">
        <v>103</v>
      </c>
      <c r="B101" t="s">
        <v>104</v>
      </c>
      <c r="D101" s="3">
        <v>44160</v>
      </c>
      <c r="E101" s="4">
        <v>0.81111111111111101</v>
      </c>
      <c r="F101">
        <v>2404</v>
      </c>
      <c r="G101" t="s">
        <v>8</v>
      </c>
      <c r="H101" t="s">
        <v>9</v>
      </c>
      <c r="I101">
        <v>6.8400000000000002E-2</v>
      </c>
      <c r="J101">
        <v>3324</v>
      </c>
      <c r="K101">
        <v>3520</v>
      </c>
      <c r="L101">
        <v>3533</v>
      </c>
      <c r="M101">
        <v>8.1999999999999993</v>
      </c>
      <c r="N101">
        <v>8.1080000000000005</v>
      </c>
      <c r="O101">
        <v>1.409</v>
      </c>
      <c r="P101">
        <v>4.1539999999999999</v>
      </c>
      <c r="Q101">
        <v>7.3860000000000001</v>
      </c>
      <c r="R101">
        <v>5746</v>
      </c>
      <c r="S101">
        <v>3196</v>
      </c>
      <c r="T101">
        <v>5686</v>
      </c>
      <c r="U101">
        <v>4453</v>
      </c>
      <c r="V101">
        <v>5819</v>
      </c>
      <c r="W101">
        <v>1.5299999999999999E-2</v>
      </c>
      <c r="X101">
        <v>-2.8799999999999999E-2</v>
      </c>
      <c r="Y101">
        <v>2.0790000000000002</v>
      </c>
      <c r="Z101">
        <v>38.82</v>
      </c>
      <c r="AA101">
        <v>2.5049999999999999</v>
      </c>
      <c r="AB101">
        <v>-1.4E-2</v>
      </c>
      <c r="AC101">
        <v>0.12330000000000001</v>
      </c>
      <c r="AD101">
        <v>-2.8E-3</v>
      </c>
      <c r="AE101">
        <v>8.3999999999999995E-3</v>
      </c>
      <c r="AF101" t="s">
        <v>143</v>
      </c>
      <c r="AG101" s="16">
        <v>3.81</v>
      </c>
      <c r="AH101">
        <v>1.52</v>
      </c>
      <c r="AI101">
        <v>0.71</v>
      </c>
      <c r="AJ101">
        <v>1.34</v>
      </c>
      <c r="AK101">
        <v>20.74</v>
      </c>
      <c r="AL101">
        <v>0.77</v>
      </c>
      <c r="AM101" s="16">
        <v>45.64</v>
      </c>
      <c r="AN101">
        <v>7.54</v>
      </c>
      <c r="AO101" s="16" t="s">
        <v>144</v>
      </c>
      <c r="AP101">
        <v>3.58</v>
      </c>
      <c r="AQ101">
        <v>6.97</v>
      </c>
      <c r="AR101">
        <v>0.24</v>
      </c>
      <c r="AS101">
        <v>1.21</v>
      </c>
      <c r="AT101">
        <v>0.53</v>
      </c>
      <c r="AU101" s="16">
        <v>47.48</v>
      </c>
      <c r="AV101" s="16">
        <v>14.09</v>
      </c>
      <c r="AW101">
        <v>1.02</v>
      </c>
      <c r="AX101">
        <v>3.19</v>
      </c>
      <c r="AY101">
        <v>0.37</v>
      </c>
      <c r="AZ101" s="16">
        <v>31.45</v>
      </c>
      <c r="BA101">
        <v>10.4</v>
      </c>
      <c r="BB101" s="16">
        <v>53.94</v>
      </c>
      <c r="BC101" s="16">
        <v>4.45</v>
      </c>
      <c r="BD101" t="s">
        <v>145</v>
      </c>
      <c r="BE101">
        <v>3799.5</v>
      </c>
      <c r="BF101">
        <v>357960.2</v>
      </c>
      <c r="BG101">
        <v>89060700</v>
      </c>
      <c r="BH101">
        <v>13336250</v>
      </c>
      <c r="BI101">
        <v>212.23</v>
      </c>
      <c r="BJ101">
        <v>280872.3</v>
      </c>
      <c r="BK101">
        <v>2092.5</v>
      </c>
      <c r="BL101">
        <v>950.06</v>
      </c>
      <c r="BM101">
        <v>2788623</v>
      </c>
      <c r="BN101">
        <v>13492490</v>
      </c>
      <c r="BO101">
        <v>646.71</v>
      </c>
      <c r="BP101">
        <v>375770.5</v>
      </c>
      <c r="BQ101">
        <v>10920.02</v>
      </c>
      <c r="BR101">
        <v>5888092</v>
      </c>
      <c r="BS101">
        <v>39834.79</v>
      </c>
      <c r="BT101">
        <v>1054787</v>
      </c>
      <c r="BU101">
        <v>8424993</v>
      </c>
      <c r="BV101">
        <v>15.56</v>
      </c>
      <c r="BW101">
        <v>2006.46</v>
      </c>
      <c r="BX101">
        <v>84863.66</v>
      </c>
      <c r="BY101">
        <v>192448.4</v>
      </c>
      <c r="BZ101">
        <v>3530.11</v>
      </c>
      <c r="CA101">
        <v>43681.61</v>
      </c>
      <c r="CB101">
        <v>249605.8</v>
      </c>
      <c r="CC101">
        <v>95656.14</v>
      </c>
      <c r="CD101">
        <v>404.46</v>
      </c>
      <c r="CE101">
        <v>1649360</v>
      </c>
      <c r="CF101">
        <v>111043</v>
      </c>
      <c r="CG101">
        <v>671.16</v>
      </c>
      <c r="CH101">
        <v>1800487</v>
      </c>
      <c r="CI101">
        <v>1532.71</v>
      </c>
      <c r="CJ101">
        <v>361.86</v>
      </c>
    </row>
    <row r="102" spans="1:88" ht="14.25" customHeight="1" x14ac:dyDescent="0.25">
      <c r="A102" t="s">
        <v>58</v>
      </c>
      <c r="B102" t="s">
        <v>59</v>
      </c>
      <c r="D102" s="3">
        <v>44160</v>
      </c>
      <c r="E102" s="4">
        <v>0.71736111111111101</v>
      </c>
      <c r="F102">
        <v>2104</v>
      </c>
      <c r="G102" t="s">
        <v>8</v>
      </c>
      <c r="H102" t="s">
        <v>9</v>
      </c>
      <c r="I102">
        <v>6.5299999999999997E-2</v>
      </c>
      <c r="J102">
        <v>3735</v>
      </c>
      <c r="K102">
        <v>3133</v>
      </c>
      <c r="L102">
        <v>3139</v>
      </c>
      <c r="M102">
        <v>2.9590000000000001</v>
      </c>
      <c r="N102">
        <v>0.56520000000000004</v>
      </c>
      <c r="O102">
        <v>9.0800000000000006E-2</v>
      </c>
      <c r="P102">
        <v>8.8559999999999999</v>
      </c>
      <c r="Q102">
        <v>6.5060000000000002</v>
      </c>
      <c r="R102">
        <v>5167</v>
      </c>
      <c r="S102">
        <v>3700</v>
      </c>
      <c r="T102">
        <v>5078</v>
      </c>
      <c r="U102">
        <v>4870</v>
      </c>
      <c r="V102">
        <v>5168</v>
      </c>
      <c r="W102">
        <v>4.5999999999999999E-3</v>
      </c>
      <c r="X102">
        <v>-3.7699999999999997E-2</v>
      </c>
      <c r="Y102">
        <v>1.8380000000000001</v>
      </c>
      <c r="Z102">
        <v>0.1479</v>
      </c>
      <c r="AA102">
        <v>2.0699999999999998</v>
      </c>
      <c r="AB102">
        <v>8.0799999999999997E-2</v>
      </c>
      <c r="AC102">
        <v>0.1048</v>
      </c>
      <c r="AD102">
        <v>-1E-4</v>
      </c>
      <c r="AE102">
        <v>7.3000000000000001E-3</v>
      </c>
      <c r="AF102" t="s">
        <v>143</v>
      </c>
      <c r="AG102" s="16">
        <v>7.11</v>
      </c>
      <c r="AH102">
        <v>25.34</v>
      </c>
      <c r="AI102">
        <v>0.64</v>
      </c>
      <c r="AJ102">
        <v>0.67</v>
      </c>
      <c r="AK102" t="s">
        <v>144</v>
      </c>
      <c r="AL102">
        <v>7.64</v>
      </c>
      <c r="AM102" s="16" t="s">
        <v>144</v>
      </c>
      <c r="AN102">
        <v>98.69</v>
      </c>
      <c r="AO102" s="16" t="s">
        <v>144</v>
      </c>
      <c r="AP102">
        <v>3.66</v>
      </c>
      <c r="AQ102">
        <v>24.11</v>
      </c>
      <c r="AR102">
        <v>0.83</v>
      </c>
      <c r="AS102">
        <v>27.25</v>
      </c>
      <c r="AT102">
        <v>0.49</v>
      </c>
      <c r="AU102" s="16" t="s">
        <v>144</v>
      </c>
      <c r="AV102" s="16">
        <v>15.53</v>
      </c>
      <c r="AW102">
        <v>0.34</v>
      </c>
      <c r="AX102" s="16">
        <v>3.49</v>
      </c>
      <c r="AY102">
        <v>0.68</v>
      </c>
      <c r="AZ102" s="16">
        <v>6</v>
      </c>
      <c r="BA102">
        <v>2.34</v>
      </c>
      <c r="BB102" s="16" t="s">
        <v>144</v>
      </c>
      <c r="BC102" s="16">
        <v>3.12</v>
      </c>
      <c r="BD102" t="s">
        <v>145</v>
      </c>
      <c r="BE102">
        <v>3942.87</v>
      </c>
      <c r="BF102">
        <v>340530.7</v>
      </c>
      <c r="BG102">
        <v>85405900</v>
      </c>
      <c r="BH102">
        <v>12765320</v>
      </c>
      <c r="BI102">
        <v>66.67</v>
      </c>
      <c r="BJ102">
        <v>35444.61</v>
      </c>
      <c r="BK102">
        <v>1563.52</v>
      </c>
      <c r="BL102">
        <v>945.62</v>
      </c>
      <c r="BM102">
        <v>2970800</v>
      </c>
      <c r="BN102">
        <v>12824310</v>
      </c>
      <c r="BO102">
        <v>635.59</v>
      </c>
      <c r="BP102">
        <v>361538.1</v>
      </c>
      <c r="BQ102">
        <v>10078.299999999999</v>
      </c>
      <c r="BR102">
        <v>5634696</v>
      </c>
      <c r="BS102">
        <v>35058.980000000003</v>
      </c>
      <c r="BT102">
        <v>1114833</v>
      </c>
      <c r="BU102">
        <v>9075627</v>
      </c>
      <c r="BV102">
        <v>6.3</v>
      </c>
      <c r="BW102">
        <v>1839.77</v>
      </c>
      <c r="BX102">
        <v>81206.11</v>
      </c>
      <c r="BY102">
        <v>1540.47</v>
      </c>
      <c r="BZ102">
        <v>3197.07</v>
      </c>
      <c r="CA102">
        <v>45866.27</v>
      </c>
      <c r="CB102">
        <v>269435.7</v>
      </c>
      <c r="CC102">
        <v>85441.15</v>
      </c>
      <c r="CD102">
        <v>986.71</v>
      </c>
      <c r="CE102">
        <v>1786971</v>
      </c>
      <c r="CF102">
        <v>119685.8</v>
      </c>
      <c r="CG102">
        <v>625.59</v>
      </c>
      <c r="CH102">
        <v>1932253</v>
      </c>
      <c r="CI102">
        <v>1733.1</v>
      </c>
      <c r="CJ102">
        <v>353.34</v>
      </c>
    </row>
    <row r="103" spans="1:88" ht="14.25" customHeight="1" x14ac:dyDescent="0.25">
      <c r="A103" t="s">
        <v>105</v>
      </c>
      <c r="B103" t="s">
        <v>106</v>
      </c>
      <c r="D103" s="3">
        <v>44160</v>
      </c>
      <c r="E103" s="4">
        <v>0.81458333333333333</v>
      </c>
      <c r="F103">
        <v>2405</v>
      </c>
      <c r="G103" t="s">
        <v>8</v>
      </c>
      <c r="H103" t="s">
        <v>9</v>
      </c>
      <c r="I103">
        <v>0.10630000000000001</v>
      </c>
      <c r="J103">
        <v>3444</v>
      </c>
      <c r="K103">
        <v>3687</v>
      </c>
      <c r="L103">
        <v>3676</v>
      </c>
      <c r="M103">
        <v>9.5860000000000003</v>
      </c>
      <c r="N103">
        <v>9.8290000000000006</v>
      </c>
      <c r="O103">
        <v>5.9349999999999996</v>
      </c>
      <c r="P103">
        <v>4.6479999999999997</v>
      </c>
      <c r="Q103">
        <v>7.51</v>
      </c>
      <c r="R103">
        <v>5890</v>
      </c>
      <c r="S103">
        <v>3322</v>
      </c>
      <c r="T103">
        <v>5842</v>
      </c>
      <c r="U103">
        <v>4535</v>
      </c>
      <c r="V103">
        <v>5967</v>
      </c>
      <c r="W103">
        <v>8.3500000000000005E-2</v>
      </c>
      <c r="X103">
        <v>4.5199999999999997E-2</v>
      </c>
      <c r="Y103">
        <v>6.5430000000000001</v>
      </c>
      <c r="Z103">
        <v>186.3</v>
      </c>
      <c r="AA103">
        <v>1.9830000000000001</v>
      </c>
      <c r="AB103">
        <v>-1.6199999999999999E-2</v>
      </c>
      <c r="AC103">
        <v>0.1016</v>
      </c>
      <c r="AD103">
        <v>-6.9999999999999999E-4</v>
      </c>
      <c r="AE103">
        <v>6.1000000000000004E-3</v>
      </c>
      <c r="AF103" t="s">
        <v>143</v>
      </c>
      <c r="AG103" s="16">
        <v>1.36</v>
      </c>
      <c r="AH103">
        <v>1.85</v>
      </c>
      <c r="AI103">
        <v>1.08</v>
      </c>
      <c r="AJ103">
        <v>1.24</v>
      </c>
      <c r="AK103">
        <v>21.76</v>
      </c>
      <c r="AL103">
        <v>0.45</v>
      </c>
      <c r="AM103">
        <v>23.82</v>
      </c>
      <c r="AN103">
        <v>45.76</v>
      </c>
      <c r="AO103" s="16" t="s">
        <v>144</v>
      </c>
      <c r="AP103">
        <v>4.91</v>
      </c>
      <c r="AQ103">
        <v>4.55</v>
      </c>
      <c r="AR103">
        <v>0.49</v>
      </c>
      <c r="AS103">
        <v>2.33</v>
      </c>
      <c r="AT103">
        <v>0.84</v>
      </c>
      <c r="AU103">
        <v>21.21</v>
      </c>
      <c r="AV103">
        <v>8.2200000000000006</v>
      </c>
      <c r="AW103">
        <v>0.46</v>
      </c>
      <c r="AX103">
        <v>0.98</v>
      </c>
      <c r="AY103">
        <v>0.4</v>
      </c>
      <c r="AZ103" s="16">
        <v>6.83</v>
      </c>
      <c r="BA103">
        <v>5.64</v>
      </c>
      <c r="BB103" s="16" t="s">
        <v>144</v>
      </c>
      <c r="BC103" s="16">
        <v>8.68</v>
      </c>
      <c r="BD103" t="s">
        <v>145</v>
      </c>
      <c r="BE103">
        <v>5562.33</v>
      </c>
      <c r="BF103">
        <v>375287.1</v>
      </c>
      <c r="BG103">
        <v>94447750</v>
      </c>
      <c r="BH103">
        <v>14048900</v>
      </c>
      <c r="BI103">
        <v>247.79</v>
      </c>
      <c r="BJ103">
        <v>341592.2</v>
      </c>
      <c r="BK103">
        <v>4446.47</v>
      </c>
      <c r="BL103">
        <v>978.96</v>
      </c>
      <c r="BM103">
        <v>2826682</v>
      </c>
      <c r="BN103">
        <v>14766840</v>
      </c>
      <c r="BO103">
        <v>680.04</v>
      </c>
      <c r="BP103">
        <v>390830.2</v>
      </c>
      <c r="BQ103">
        <v>11251.43</v>
      </c>
      <c r="BR103">
        <v>6112968</v>
      </c>
      <c r="BS103">
        <v>40308.660000000003</v>
      </c>
      <c r="BT103">
        <v>1125808</v>
      </c>
      <c r="BU103">
        <v>8529096</v>
      </c>
      <c r="BV103">
        <v>61.48</v>
      </c>
      <c r="BW103">
        <v>4546.32</v>
      </c>
      <c r="BX103">
        <v>263493.40000000002</v>
      </c>
      <c r="BY103">
        <v>985636.6</v>
      </c>
      <c r="BZ103">
        <v>3546.77</v>
      </c>
      <c r="CA103">
        <v>46292.61</v>
      </c>
      <c r="CB103">
        <v>251666.4</v>
      </c>
      <c r="CC103">
        <v>76483.73</v>
      </c>
      <c r="CD103">
        <v>395.2</v>
      </c>
      <c r="CE103">
        <v>1658502</v>
      </c>
      <c r="CF103">
        <v>111260.9</v>
      </c>
      <c r="CG103">
        <v>564.48</v>
      </c>
      <c r="CH103">
        <v>1817119</v>
      </c>
      <c r="CI103">
        <v>1611.23</v>
      </c>
      <c r="CJ103">
        <v>301.86</v>
      </c>
    </row>
    <row r="104" spans="1:88" ht="14.25" customHeight="1" x14ac:dyDescent="0.25">
      <c r="A104" t="s">
        <v>60</v>
      </c>
      <c r="B104" t="s">
        <v>61</v>
      </c>
      <c r="D104" s="3">
        <v>44160</v>
      </c>
      <c r="E104" s="4">
        <v>0.72083333333333333</v>
      </c>
      <c r="F104">
        <v>2105</v>
      </c>
      <c r="G104" t="s">
        <v>8</v>
      </c>
      <c r="H104" t="s">
        <v>9</v>
      </c>
      <c r="I104">
        <v>5.3499999999999999E-2</v>
      </c>
      <c r="J104">
        <v>3114</v>
      </c>
      <c r="K104">
        <v>3256</v>
      </c>
      <c r="L104">
        <v>3269</v>
      </c>
      <c r="M104">
        <v>1.671</v>
      </c>
      <c r="N104">
        <v>2.1629999999999998</v>
      </c>
      <c r="O104">
        <v>1.5009999999999999</v>
      </c>
      <c r="P104">
        <v>3.9390000000000001</v>
      </c>
      <c r="Q104">
        <v>7.298</v>
      </c>
      <c r="R104">
        <v>5290</v>
      </c>
      <c r="S104">
        <v>2759</v>
      </c>
      <c r="T104">
        <v>5192</v>
      </c>
      <c r="U104">
        <v>4050</v>
      </c>
      <c r="V104">
        <v>5291</v>
      </c>
      <c r="W104">
        <v>3.9300000000000002E-2</v>
      </c>
      <c r="X104">
        <v>2.3999999999999998E-3</v>
      </c>
      <c r="Y104">
        <v>2.3719999999999999</v>
      </c>
      <c r="Z104">
        <v>1.095</v>
      </c>
      <c r="AA104">
        <v>1.6759999999999999</v>
      </c>
      <c r="AB104">
        <v>6.0100000000000001E-2</v>
      </c>
      <c r="AC104">
        <v>0.106</v>
      </c>
      <c r="AD104">
        <v>-2.9999999999999997E-4</v>
      </c>
      <c r="AE104">
        <v>5.5999999999999999E-3</v>
      </c>
      <c r="AF104" t="s">
        <v>143</v>
      </c>
      <c r="AG104" s="16">
        <v>5.78</v>
      </c>
      <c r="AH104">
        <v>1.27</v>
      </c>
      <c r="AI104">
        <v>0.77</v>
      </c>
      <c r="AJ104">
        <v>0.4</v>
      </c>
      <c r="AK104">
        <v>35.630000000000003</v>
      </c>
      <c r="AL104">
        <v>1.0900000000000001</v>
      </c>
      <c r="AM104">
        <v>55.86</v>
      </c>
      <c r="AN104">
        <v>37.57</v>
      </c>
      <c r="AO104" s="16" t="s">
        <v>144</v>
      </c>
      <c r="AP104">
        <v>3.99</v>
      </c>
      <c r="AQ104">
        <v>1.77</v>
      </c>
      <c r="AR104">
        <v>0.1</v>
      </c>
      <c r="AS104">
        <v>2.4</v>
      </c>
      <c r="AT104">
        <v>0.31</v>
      </c>
      <c r="AU104">
        <v>33.659999999999997</v>
      </c>
      <c r="AV104" s="16" t="s">
        <v>144</v>
      </c>
      <c r="AW104">
        <v>0.8</v>
      </c>
      <c r="AX104">
        <v>4.3600000000000003</v>
      </c>
      <c r="AY104">
        <v>0.88</v>
      </c>
      <c r="AZ104" s="16">
        <v>2.2599999999999998</v>
      </c>
      <c r="BA104">
        <v>4.54</v>
      </c>
      <c r="BB104" s="16" t="s">
        <v>144</v>
      </c>
      <c r="BC104" s="16">
        <v>7.51</v>
      </c>
      <c r="BD104" t="s">
        <v>145</v>
      </c>
      <c r="BE104">
        <v>3413.84</v>
      </c>
      <c r="BF104">
        <v>351624.3</v>
      </c>
      <c r="BG104">
        <v>89787840</v>
      </c>
      <c r="BH104">
        <v>13450200</v>
      </c>
      <c r="BI104">
        <v>60</v>
      </c>
      <c r="BJ104">
        <v>93114.96</v>
      </c>
      <c r="BK104">
        <v>2264.89</v>
      </c>
      <c r="BL104">
        <v>987.85</v>
      </c>
      <c r="BM104">
        <v>3035313</v>
      </c>
      <c r="BN104">
        <v>13139560</v>
      </c>
      <c r="BO104">
        <v>585.59</v>
      </c>
      <c r="BP104">
        <v>374056.4</v>
      </c>
      <c r="BQ104">
        <v>10414.06</v>
      </c>
      <c r="BR104">
        <v>5836798</v>
      </c>
      <c r="BS104">
        <v>41766.39</v>
      </c>
      <c r="BT104">
        <v>1115416</v>
      </c>
      <c r="BU104">
        <v>9183290</v>
      </c>
      <c r="BV104">
        <v>32.96</v>
      </c>
      <c r="BW104">
        <v>3330.42</v>
      </c>
      <c r="BX104">
        <v>105054</v>
      </c>
      <c r="BY104">
        <v>6478.2</v>
      </c>
      <c r="BZ104">
        <v>3759.06</v>
      </c>
      <c r="CA104">
        <v>45749.69</v>
      </c>
      <c r="CB104">
        <v>271817.2</v>
      </c>
      <c r="CC104">
        <v>69896.67</v>
      </c>
      <c r="CD104">
        <v>871.89</v>
      </c>
      <c r="CE104">
        <v>1796642</v>
      </c>
      <c r="CF104">
        <v>120395.1</v>
      </c>
      <c r="CG104">
        <v>635.6</v>
      </c>
      <c r="CH104">
        <v>1933594</v>
      </c>
      <c r="CI104">
        <v>1728.66</v>
      </c>
      <c r="CJ104">
        <v>305.93</v>
      </c>
    </row>
    <row r="105" spans="1:88" ht="14.25" customHeight="1" x14ac:dyDescent="0.25">
      <c r="A105" t="s">
        <v>107</v>
      </c>
      <c r="B105" t="s">
        <v>108</v>
      </c>
      <c r="D105" s="3">
        <v>44160</v>
      </c>
      <c r="E105" s="4">
        <v>0.81874999999999998</v>
      </c>
      <c r="F105">
        <v>2406</v>
      </c>
      <c r="G105" t="s">
        <v>8</v>
      </c>
      <c r="H105" t="s">
        <v>9</v>
      </c>
      <c r="I105">
        <v>3.5799999999999998E-2</v>
      </c>
      <c r="J105">
        <v>3536</v>
      </c>
      <c r="K105">
        <v>4057</v>
      </c>
      <c r="L105">
        <v>4075</v>
      </c>
      <c r="M105">
        <v>15.54</v>
      </c>
      <c r="N105">
        <v>16.28</v>
      </c>
      <c r="O105">
        <v>11.03</v>
      </c>
      <c r="P105">
        <v>13.68</v>
      </c>
      <c r="Q105">
        <v>23.98</v>
      </c>
      <c r="R105">
        <v>5895</v>
      </c>
      <c r="S105">
        <v>3148</v>
      </c>
      <c r="T105">
        <v>6314</v>
      </c>
      <c r="U105">
        <v>4599</v>
      </c>
      <c r="V105">
        <v>6432</v>
      </c>
      <c r="W105">
        <v>0.1318</v>
      </c>
      <c r="X105">
        <v>0.1133</v>
      </c>
      <c r="Y105">
        <v>2.5880000000000001</v>
      </c>
      <c r="Z105">
        <v>19.899999999999999</v>
      </c>
      <c r="AA105">
        <v>3.41</v>
      </c>
      <c r="AB105">
        <v>2.5000000000000001E-3</v>
      </c>
      <c r="AC105">
        <v>0.71079999999999999</v>
      </c>
      <c r="AD105">
        <v>2.9999999999999997E-4</v>
      </c>
      <c r="AE105">
        <v>1.8499999999999999E-2</v>
      </c>
      <c r="AF105" t="s">
        <v>143</v>
      </c>
      <c r="AG105" s="16">
        <v>21.94</v>
      </c>
      <c r="AH105">
        <v>1.38</v>
      </c>
      <c r="AI105">
        <v>10.52</v>
      </c>
      <c r="AJ105">
        <v>10.87</v>
      </c>
      <c r="AK105">
        <v>11.12</v>
      </c>
      <c r="AL105">
        <v>11.09</v>
      </c>
      <c r="AM105">
        <v>12.6</v>
      </c>
      <c r="AN105">
        <v>4.29</v>
      </c>
      <c r="AO105">
        <v>15.12</v>
      </c>
      <c r="AP105">
        <v>3.27</v>
      </c>
      <c r="AQ105">
        <v>4.37</v>
      </c>
      <c r="AR105">
        <v>10.43</v>
      </c>
      <c r="AS105">
        <v>1</v>
      </c>
      <c r="AT105">
        <v>10.69</v>
      </c>
      <c r="AU105">
        <v>12.41</v>
      </c>
      <c r="AV105">
        <v>12.8</v>
      </c>
      <c r="AW105">
        <v>11.33</v>
      </c>
      <c r="AX105">
        <v>2.0299999999999998</v>
      </c>
      <c r="AY105">
        <v>8.27</v>
      </c>
      <c r="AZ105" s="16" t="s">
        <v>144</v>
      </c>
      <c r="BA105">
        <v>11.66</v>
      </c>
      <c r="BB105" s="16" t="s">
        <v>144</v>
      </c>
      <c r="BC105" s="16">
        <v>11.75</v>
      </c>
      <c r="BD105" t="s">
        <v>145</v>
      </c>
      <c r="BE105">
        <v>2158.0100000000002</v>
      </c>
      <c r="BF105">
        <v>381941.6</v>
      </c>
      <c r="BG105">
        <v>94909790</v>
      </c>
      <c r="BH105">
        <v>14222640</v>
      </c>
      <c r="BI105">
        <v>387.8</v>
      </c>
      <c r="BJ105">
        <v>507929.4</v>
      </c>
      <c r="BK105">
        <v>6555.15</v>
      </c>
      <c r="BL105">
        <v>1303.44</v>
      </c>
      <c r="BM105">
        <v>3125793</v>
      </c>
      <c r="BN105">
        <v>13994040</v>
      </c>
      <c r="BO105">
        <v>638.92999999999995</v>
      </c>
      <c r="BP105">
        <v>385867.8</v>
      </c>
      <c r="BQ105">
        <v>11309.17</v>
      </c>
      <c r="BR105">
        <v>6017378</v>
      </c>
      <c r="BS105">
        <v>39947.279999999999</v>
      </c>
      <c r="BT105">
        <v>1067472</v>
      </c>
      <c r="BU105">
        <v>7843663</v>
      </c>
      <c r="BV105">
        <v>92.96</v>
      </c>
      <c r="BW105">
        <v>6280.31</v>
      </c>
      <c r="BX105">
        <v>96937.84</v>
      </c>
      <c r="BY105">
        <v>100359</v>
      </c>
      <c r="BZ105">
        <v>3524.55</v>
      </c>
      <c r="CA105">
        <v>44230.77</v>
      </c>
      <c r="CB105">
        <v>231547.5</v>
      </c>
      <c r="CC105">
        <v>120057.4</v>
      </c>
      <c r="CD105">
        <v>450.01</v>
      </c>
      <c r="CE105">
        <v>1524539</v>
      </c>
      <c r="CF105">
        <v>102292.5</v>
      </c>
      <c r="CG105">
        <v>3340.53</v>
      </c>
      <c r="CH105">
        <v>1666047</v>
      </c>
      <c r="CI105">
        <v>1505.29</v>
      </c>
      <c r="CJ105">
        <v>584.1</v>
      </c>
    </row>
    <row r="106" spans="1:88" ht="14.25" customHeight="1" x14ac:dyDescent="0.25">
      <c r="A106" t="s">
        <v>62</v>
      </c>
      <c r="B106" t="s">
        <v>63</v>
      </c>
      <c r="D106" s="3">
        <v>44160</v>
      </c>
      <c r="E106" s="4">
        <v>0.72499999999999998</v>
      </c>
      <c r="F106">
        <v>2106</v>
      </c>
      <c r="G106" t="s">
        <v>8</v>
      </c>
      <c r="H106" t="s">
        <v>9</v>
      </c>
      <c r="I106">
        <v>2.01E-2</v>
      </c>
      <c r="J106">
        <v>3274</v>
      </c>
      <c r="K106">
        <v>3396</v>
      </c>
      <c r="L106">
        <v>3408</v>
      </c>
      <c r="M106">
        <v>1.5369999999999999</v>
      </c>
      <c r="N106">
        <v>1.476</v>
      </c>
      <c r="O106">
        <v>1.9019999999999999</v>
      </c>
      <c r="P106">
        <v>7.5880000000000001</v>
      </c>
      <c r="Q106">
        <v>10.14</v>
      </c>
      <c r="R106">
        <v>5445</v>
      </c>
      <c r="S106">
        <v>2908</v>
      </c>
      <c r="T106">
        <v>5340</v>
      </c>
      <c r="U106">
        <v>4113</v>
      </c>
      <c r="V106">
        <v>5419</v>
      </c>
      <c r="W106">
        <v>-4.0000000000000001E-3</v>
      </c>
      <c r="X106">
        <v>-3.1800000000000002E-2</v>
      </c>
      <c r="Y106">
        <v>2.1840000000000002</v>
      </c>
      <c r="Z106">
        <v>0.1241</v>
      </c>
      <c r="AA106">
        <v>2.7890000000000001</v>
      </c>
      <c r="AB106">
        <v>4.2900000000000001E-2</v>
      </c>
      <c r="AC106">
        <v>0.6</v>
      </c>
      <c r="AD106">
        <v>-8.0000000000000004E-4</v>
      </c>
      <c r="AE106">
        <v>9.2999999999999992E-3</v>
      </c>
      <c r="AF106" t="s">
        <v>143</v>
      </c>
      <c r="AG106" s="16">
        <v>6.88</v>
      </c>
      <c r="AH106">
        <v>1.18</v>
      </c>
      <c r="AI106">
        <v>1</v>
      </c>
      <c r="AJ106">
        <v>1.07</v>
      </c>
      <c r="AK106">
        <v>63.44</v>
      </c>
      <c r="AL106">
        <v>2.71</v>
      </c>
      <c r="AM106">
        <v>39.31</v>
      </c>
      <c r="AN106">
        <v>16.5</v>
      </c>
      <c r="AO106">
        <v>83.53</v>
      </c>
      <c r="AP106">
        <v>3.66</v>
      </c>
      <c r="AQ106">
        <v>11.38</v>
      </c>
      <c r="AR106">
        <v>0.63</v>
      </c>
      <c r="AS106">
        <v>1.95</v>
      </c>
      <c r="AT106">
        <v>0.6</v>
      </c>
      <c r="AU106" s="16">
        <v>23.64</v>
      </c>
      <c r="AV106" s="16">
        <v>20.07</v>
      </c>
      <c r="AW106">
        <v>0.88</v>
      </c>
      <c r="AX106" s="16">
        <v>8.9</v>
      </c>
      <c r="AY106">
        <v>0.88</v>
      </c>
      <c r="AZ106" s="16">
        <v>11.58</v>
      </c>
      <c r="BA106">
        <v>1.74</v>
      </c>
      <c r="BB106" s="16" t="s">
        <v>144</v>
      </c>
      <c r="BC106" s="16">
        <v>8.24</v>
      </c>
      <c r="BD106" t="s">
        <v>145</v>
      </c>
      <c r="BE106">
        <v>1773.5</v>
      </c>
      <c r="BF106">
        <v>370000.3</v>
      </c>
      <c r="BG106">
        <v>93033940</v>
      </c>
      <c r="BH106">
        <v>13929980</v>
      </c>
      <c r="BI106">
        <v>56.67</v>
      </c>
      <c r="BJ106">
        <v>68037.789999999994</v>
      </c>
      <c r="BK106">
        <v>2445.91</v>
      </c>
      <c r="BL106">
        <v>1128.98</v>
      </c>
      <c r="BM106">
        <v>3121993</v>
      </c>
      <c r="BN106">
        <v>13472880</v>
      </c>
      <c r="BO106">
        <v>617.80999999999995</v>
      </c>
      <c r="BP106">
        <v>382180.2</v>
      </c>
      <c r="BQ106">
        <v>10584.19</v>
      </c>
      <c r="BR106">
        <v>5938402</v>
      </c>
      <c r="BS106">
        <v>41796.15</v>
      </c>
      <c r="BT106">
        <v>1111410</v>
      </c>
      <c r="BU106">
        <v>9122687</v>
      </c>
      <c r="BV106">
        <v>2.96</v>
      </c>
      <c r="BW106">
        <v>2065.73</v>
      </c>
      <c r="BX106">
        <v>96356.18</v>
      </c>
      <c r="BY106">
        <v>1403.79</v>
      </c>
      <c r="BZ106">
        <v>3698.3</v>
      </c>
      <c r="CA106">
        <v>45987.97</v>
      </c>
      <c r="CB106">
        <v>270331.90000000002</v>
      </c>
      <c r="CC106">
        <v>115291.2</v>
      </c>
      <c r="CD106">
        <v>766.7</v>
      </c>
      <c r="CE106">
        <v>1785523</v>
      </c>
      <c r="CF106">
        <v>119674.8</v>
      </c>
      <c r="CG106">
        <v>3337.19</v>
      </c>
      <c r="CH106">
        <v>1926527</v>
      </c>
      <c r="CI106">
        <v>1705.32</v>
      </c>
      <c r="CJ106">
        <v>411.86</v>
      </c>
    </row>
    <row r="107" spans="1:88" ht="14.25" customHeight="1" x14ac:dyDescent="0.25">
      <c r="A107" t="s">
        <v>109</v>
      </c>
      <c r="B107" t="s">
        <v>110</v>
      </c>
      <c r="D107" s="3">
        <v>44160</v>
      </c>
      <c r="E107" s="4">
        <v>0.8222222222222223</v>
      </c>
      <c r="F107">
        <v>2407</v>
      </c>
      <c r="G107" t="s">
        <v>8</v>
      </c>
      <c r="H107" t="s">
        <v>9</v>
      </c>
      <c r="I107">
        <v>1.84E-2</v>
      </c>
      <c r="J107">
        <v>655.6</v>
      </c>
      <c r="K107">
        <v>686.9</v>
      </c>
      <c r="L107">
        <v>707.7</v>
      </c>
      <c r="M107">
        <v>54.85</v>
      </c>
      <c r="N107">
        <v>57.26</v>
      </c>
      <c r="O107">
        <v>45.03</v>
      </c>
      <c r="P107">
        <v>46.56</v>
      </c>
      <c r="Q107">
        <v>51.93</v>
      </c>
      <c r="R107">
        <v>9290</v>
      </c>
      <c r="S107">
        <v>5099</v>
      </c>
      <c r="T107">
        <v>9086</v>
      </c>
      <c r="U107">
        <v>7210</v>
      </c>
      <c r="V107">
        <v>9277</v>
      </c>
      <c r="W107">
        <v>7.0199999999999999E-2</v>
      </c>
      <c r="X107">
        <v>2.7799999999999998E-2</v>
      </c>
      <c r="Y107">
        <v>20.83</v>
      </c>
      <c r="Z107">
        <v>131.5</v>
      </c>
      <c r="AA107">
        <v>10.49</v>
      </c>
      <c r="AB107">
        <v>-1.9400000000000001E-2</v>
      </c>
      <c r="AC107">
        <v>1.266</v>
      </c>
      <c r="AD107">
        <v>3.2300000000000002E-2</v>
      </c>
      <c r="AE107">
        <v>3.8E-3</v>
      </c>
      <c r="AF107" t="s">
        <v>143</v>
      </c>
      <c r="AG107" s="16">
        <v>4.87</v>
      </c>
      <c r="AH107">
        <v>1.35</v>
      </c>
      <c r="AI107">
        <v>0.56999999999999995</v>
      </c>
      <c r="AJ107">
        <v>0.28000000000000003</v>
      </c>
      <c r="AK107">
        <v>2.36</v>
      </c>
      <c r="AL107">
        <v>1.07</v>
      </c>
      <c r="AM107">
        <v>12.65</v>
      </c>
      <c r="AN107">
        <v>6.64</v>
      </c>
      <c r="AO107">
        <v>17.64</v>
      </c>
      <c r="AP107">
        <v>4.24</v>
      </c>
      <c r="AQ107">
        <v>3.59</v>
      </c>
      <c r="AR107">
        <v>0.5</v>
      </c>
      <c r="AS107">
        <v>1.34</v>
      </c>
      <c r="AT107">
        <v>0.42</v>
      </c>
      <c r="AU107">
        <v>17.079999999999998</v>
      </c>
      <c r="AV107" s="16">
        <v>9.1</v>
      </c>
      <c r="AW107">
        <v>0.3</v>
      </c>
      <c r="AX107">
        <v>3.8</v>
      </c>
      <c r="AY107">
        <v>0.38</v>
      </c>
      <c r="AZ107" s="16">
        <v>5.36</v>
      </c>
      <c r="BA107">
        <v>1.59</v>
      </c>
      <c r="BB107" s="16">
        <v>8.11</v>
      </c>
      <c r="BC107" s="16">
        <v>10.119999999999999</v>
      </c>
      <c r="BD107" t="s">
        <v>145</v>
      </c>
      <c r="BE107">
        <v>1509.02</v>
      </c>
      <c r="BF107">
        <v>69053.820000000007</v>
      </c>
      <c r="BG107">
        <v>16805790</v>
      </c>
      <c r="BH107">
        <v>2584163</v>
      </c>
      <c r="BI107">
        <v>1291.21</v>
      </c>
      <c r="BJ107">
        <v>1833809</v>
      </c>
      <c r="BK107">
        <v>21740.15</v>
      </c>
      <c r="BL107">
        <v>2451.41</v>
      </c>
      <c r="BM107">
        <v>4177353</v>
      </c>
      <c r="BN107">
        <v>21409920</v>
      </c>
      <c r="BO107">
        <v>1007.85</v>
      </c>
      <c r="BP107">
        <v>580403.30000000005</v>
      </c>
      <c r="BQ107">
        <v>17277.490000000002</v>
      </c>
      <c r="BR107">
        <v>9073361</v>
      </c>
      <c r="BS107">
        <v>38938.33</v>
      </c>
      <c r="BT107">
        <v>1033454</v>
      </c>
      <c r="BU107">
        <v>8145295</v>
      </c>
      <c r="BV107">
        <v>50.74</v>
      </c>
      <c r="BW107">
        <v>3777.95</v>
      </c>
      <c r="BX107">
        <v>794614.2</v>
      </c>
      <c r="BY107">
        <v>635933.30000000005</v>
      </c>
      <c r="BZ107">
        <v>3445.64</v>
      </c>
      <c r="CA107">
        <v>42710.79</v>
      </c>
      <c r="CB107">
        <v>240422.8</v>
      </c>
      <c r="CC107">
        <v>384077.6</v>
      </c>
      <c r="CD107">
        <v>365.56</v>
      </c>
      <c r="CE107">
        <v>1602627</v>
      </c>
      <c r="CF107">
        <v>107946.1</v>
      </c>
      <c r="CG107">
        <v>6268.33</v>
      </c>
      <c r="CH107">
        <v>1753217</v>
      </c>
      <c r="CI107">
        <v>2526.58</v>
      </c>
      <c r="CJ107">
        <v>227.78</v>
      </c>
    </row>
    <row r="108" spans="1:88" ht="14.25" customHeight="1" x14ac:dyDescent="0.25">
      <c r="A108" t="s">
        <v>64</v>
      </c>
      <c r="B108" t="s">
        <v>65</v>
      </c>
      <c r="D108" s="3">
        <v>44160</v>
      </c>
      <c r="E108" s="4">
        <v>0.7284722222222223</v>
      </c>
      <c r="F108">
        <v>2107</v>
      </c>
      <c r="G108" t="s">
        <v>8</v>
      </c>
      <c r="H108" t="s">
        <v>9</v>
      </c>
      <c r="I108">
        <v>1.1900000000000001E-2</v>
      </c>
      <c r="J108">
        <v>410.9</v>
      </c>
      <c r="K108">
        <v>424.9</v>
      </c>
      <c r="L108">
        <v>437.2</v>
      </c>
      <c r="M108">
        <v>5.6669999999999998</v>
      </c>
      <c r="N108">
        <v>5.6559999999999997</v>
      </c>
      <c r="O108">
        <v>18.309999999999999</v>
      </c>
      <c r="P108">
        <v>26.64</v>
      </c>
      <c r="Q108">
        <v>26.27</v>
      </c>
      <c r="R108">
        <v>8992</v>
      </c>
      <c r="S108">
        <v>4805</v>
      </c>
      <c r="T108">
        <v>8750</v>
      </c>
      <c r="U108">
        <v>6886</v>
      </c>
      <c r="V108">
        <v>8892</v>
      </c>
      <c r="W108">
        <v>6.3E-3</v>
      </c>
      <c r="X108">
        <v>-3.1899999999999998E-2</v>
      </c>
      <c r="Y108">
        <v>17.350000000000001</v>
      </c>
      <c r="Z108">
        <v>53.94</v>
      </c>
      <c r="AA108">
        <v>9.9369999999999994</v>
      </c>
      <c r="AB108">
        <v>4.7600000000000003E-2</v>
      </c>
      <c r="AC108">
        <v>0.46810000000000002</v>
      </c>
      <c r="AD108">
        <v>3.7000000000000002E-3</v>
      </c>
      <c r="AE108">
        <v>1.8E-3</v>
      </c>
      <c r="AF108" t="s">
        <v>143</v>
      </c>
      <c r="AG108" s="16">
        <v>19.46</v>
      </c>
      <c r="AH108">
        <v>7.0000000000000007E-2</v>
      </c>
      <c r="AI108">
        <v>0.57999999999999996</v>
      </c>
      <c r="AJ108">
        <v>0.17</v>
      </c>
      <c r="AK108">
        <v>22.13</v>
      </c>
      <c r="AL108">
        <v>1</v>
      </c>
      <c r="AM108">
        <v>9.26</v>
      </c>
      <c r="AN108">
        <v>8.27</v>
      </c>
      <c r="AO108">
        <v>27.59</v>
      </c>
      <c r="AP108">
        <v>3.64</v>
      </c>
      <c r="AQ108">
        <v>8.5500000000000007</v>
      </c>
      <c r="AR108">
        <v>0.49</v>
      </c>
      <c r="AS108">
        <v>0.86</v>
      </c>
      <c r="AT108">
        <v>0.57999999999999996</v>
      </c>
      <c r="AU108" s="16">
        <v>1.55</v>
      </c>
      <c r="AV108" s="16">
        <v>9.67</v>
      </c>
      <c r="AW108">
        <v>0.61</v>
      </c>
      <c r="AX108">
        <v>2.99</v>
      </c>
      <c r="AY108">
        <v>0.55000000000000004</v>
      </c>
      <c r="AZ108" s="16">
        <v>9.26</v>
      </c>
      <c r="BA108">
        <v>3.64</v>
      </c>
      <c r="BB108" s="16">
        <v>86.97</v>
      </c>
      <c r="BC108" s="16">
        <v>5.75</v>
      </c>
      <c r="BD108" t="s">
        <v>145</v>
      </c>
      <c r="BE108">
        <v>1364.55</v>
      </c>
      <c r="BF108">
        <v>45948.28</v>
      </c>
      <c r="BG108">
        <v>11566260</v>
      </c>
      <c r="BH108">
        <v>1777105</v>
      </c>
      <c r="BI108">
        <v>157.78</v>
      </c>
      <c r="BJ108">
        <v>215383.7</v>
      </c>
      <c r="BK108">
        <v>10551</v>
      </c>
      <c r="BL108">
        <v>1842.4</v>
      </c>
      <c r="BM108">
        <v>3697259</v>
      </c>
      <c r="BN108">
        <v>22722370</v>
      </c>
      <c r="BO108">
        <v>1007.85</v>
      </c>
      <c r="BP108">
        <v>621807.6</v>
      </c>
      <c r="BQ108">
        <v>17514.38</v>
      </c>
      <c r="BR108">
        <v>9674803</v>
      </c>
      <c r="BS108">
        <v>41328.14</v>
      </c>
      <c r="BT108">
        <v>1135355</v>
      </c>
      <c r="BU108">
        <v>9061812</v>
      </c>
      <c r="BV108">
        <v>10</v>
      </c>
      <c r="BW108">
        <v>2045.35</v>
      </c>
      <c r="BX108">
        <v>736749</v>
      </c>
      <c r="BY108">
        <v>287655.3</v>
      </c>
      <c r="BZ108">
        <v>3657.92</v>
      </c>
      <c r="CA108">
        <v>46455.79</v>
      </c>
      <c r="CB108">
        <v>265396</v>
      </c>
      <c r="CC108">
        <v>401690.1</v>
      </c>
      <c r="CD108">
        <v>781.51</v>
      </c>
      <c r="CE108">
        <v>1757671</v>
      </c>
      <c r="CF108">
        <v>118999.9</v>
      </c>
      <c r="CG108">
        <v>2573.6799999999998</v>
      </c>
      <c r="CH108">
        <v>1909945</v>
      </c>
      <c r="CI108">
        <v>1835.34</v>
      </c>
      <c r="CJ108">
        <v>192.23</v>
      </c>
    </row>
    <row r="109" spans="1:88" ht="14.25" customHeight="1" x14ac:dyDescent="0.25">
      <c r="A109" t="s">
        <v>111</v>
      </c>
      <c r="B109" t="s">
        <v>112</v>
      </c>
      <c r="D109" s="3">
        <v>44160</v>
      </c>
      <c r="E109" s="4">
        <v>0.82638888888888884</v>
      </c>
      <c r="F109">
        <v>2408</v>
      </c>
      <c r="G109" t="s">
        <v>8</v>
      </c>
      <c r="H109" t="s">
        <v>9</v>
      </c>
      <c r="I109">
        <v>5.8000000000000003E-2</v>
      </c>
      <c r="J109">
        <v>3326</v>
      </c>
      <c r="K109">
        <v>3455</v>
      </c>
      <c r="L109">
        <v>3463</v>
      </c>
      <c r="M109">
        <v>40.71</v>
      </c>
      <c r="N109">
        <v>41.71</v>
      </c>
      <c r="O109">
        <v>43.45</v>
      </c>
      <c r="P109">
        <v>31.57</v>
      </c>
      <c r="Q109">
        <v>35.36</v>
      </c>
      <c r="R109">
        <v>5948</v>
      </c>
      <c r="S109">
        <v>3446</v>
      </c>
      <c r="T109">
        <v>5786</v>
      </c>
      <c r="U109">
        <v>4502</v>
      </c>
      <c r="V109">
        <v>5918</v>
      </c>
      <c r="W109">
        <v>0.66849999999999998</v>
      </c>
      <c r="X109">
        <v>0.6694</v>
      </c>
      <c r="Y109">
        <v>22.26</v>
      </c>
      <c r="Z109">
        <v>192.3</v>
      </c>
      <c r="AA109">
        <v>2.8029999999999999</v>
      </c>
      <c r="AB109">
        <v>-1.1900000000000001E-2</v>
      </c>
      <c r="AC109">
        <v>0.98229999999999995</v>
      </c>
      <c r="AD109">
        <v>1.78E-2</v>
      </c>
      <c r="AE109">
        <v>6.7100000000000007E-2</v>
      </c>
      <c r="AF109" t="s">
        <v>143</v>
      </c>
      <c r="AG109" s="16">
        <v>3.42</v>
      </c>
      <c r="AH109">
        <v>1.68</v>
      </c>
      <c r="AI109">
        <v>1.08</v>
      </c>
      <c r="AJ109">
        <v>0.77</v>
      </c>
      <c r="AK109">
        <v>4.78</v>
      </c>
      <c r="AL109">
        <v>0.62</v>
      </c>
      <c r="AM109">
        <v>2.09</v>
      </c>
      <c r="AN109">
        <v>3.62</v>
      </c>
      <c r="AO109">
        <v>26.35</v>
      </c>
      <c r="AP109">
        <v>1.9</v>
      </c>
      <c r="AQ109">
        <v>9.5299999999999994</v>
      </c>
      <c r="AR109">
        <v>0.52</v>
      </c>
      <c r="AS109">
        <v>4.33</v>
      </c>
      <c r="AT109">
        <v>0.68</v>
      </c>
      <c r="AU109">
        <v>8.5299999999999994</v>
      </c>
      <c r="AV109">
        <v>1.9</v>
      </c>
      <c r="AW109">
        <v>0.91</v>
      </c>
      <c r="AX109">
        <v>6.83</v>
      </c>
      <c r="AY109">
        <v>0.75</v>
      </c>
      <c r="AZ109" s="16">
        <v>34.26</v>
      </c>
      <c r="BA109">
        <v>4.88</v>
      </c>
      <c r="BB109" s="16">
        <v>14.14</v>
      </c>
      <c r="BC109">
        <v>4.84</v>
      </c>
      <c r="BD109" t="s">
        <v>145</v>
      </c>
      <c r="BE109">
        <v>3288.26</v>
      </c>
      <c r="BF109">
        <v>347250</v>
      </c>
      <c r="BG109">
        <v>86170670</v>
      </c>
      <c r="BH109">
        <v>12885860</v>
      </c>
      <c r="BI109">
        <v>954.51</v>
      </c>
      <c r="BJ109">
        <v>1365652</v>
      </c>
      <c r="BK109">
        <v>22250.3</v>
      </c>
      <c r="BL109">
        <v>1896.86</v>
      </c>
      <c r="BM109">
        <v>3695615</v>
      </c>
      <c r="BN109">
        <v>14613120</v>
      </c>
      <c r="BO109">
        <v>675.59</v>
      </c>
      <c r="BP109">
        <v>376942.6</v>
      </c>
      <c r="BQ109">
        <v>10698.77</v>
      </c>
      <c r="BR109">
        <v>5903691</v>
      </c>
      <c r="BS109">
        <v>38615.589999999997</v>
      </c>
      <c r="BT109">
        <v>1109527</v>
      </c>
      <c r="BU109">
        <v>8305242</v>
      </c>
      <c r="BV109">
        <v>434.09</v>
      </c>
      <c r="BW109">
        <v>25085.88</v>
      </c>
      <c r="BX109">
        <v>865513.4</v>
      </c>
      <c r="BY109">
        <v>997478.5</v>
      </c>
      <c r="BZ109">
        <v>3474.54</v>
      </c>
      <c r="CA109">
        <v>45289.120000000003</v>
      </c>
      <c r="CB109">
        <v>245922.2</v>
      </c>
      <c r="CC109">
        <v>105411.8</v>
      </c>
      <c r="CD109">
        <v>407.79</v>
      </c>
      <c r="CE109">
        <v>1618110</v>
      </c>
      <c r="CF109">
        <v>108474.2</v>
      </c>
      <c r="CG109">
        <v>4922.18</v>
      </c>
      <c r="CH109">
        <v>1759350</v>
      </c>
      <c r="CI109">
        <v>2107.98</v>
      </c>
      <c r="CJ109">
        <v>1918.32</v>
      </c>
    </row>
    <row r="110" spans="1:88" ht="14.25" customHeight="1" x14ac:dyDescent="0.25">
      <c r="A110" t="s">
        <v>66</v>
      </c>
      <c r="B110" t="s">
        <v>67</v>
      </c>
      <c r="D110" s="3">
        <v>44160</v>
      </c>
      <c r="E110" s="4">
        <v>0.7319444444444444</v>
      </c>
      <c r="F110">
        <v>2108</v>
      </c>
      <c r="G110" t="s">
        <v>8</v>
      </c>
      <c r="H110" t="s">
        <v>9</v>
      </c>
      <c r="I110">
        <v>4.3999999999999997E-2</v>
      </c>
      <c r="J110">
        <v>2943</v>
      </c>
      <c r="K110">
        <v>3086</v>
      </c>
      <c r="L110">
        <v>3090</v>
      </c>
      <c r="M110">
        <v>4.1310000000000002</v>
      </c>
      <c r="N110">
        <v>3.774</v>
      </c>
      <c r="O110">
        <v>16.37</v>
      </c>
      <c r="P110">
        <v>19.23</v>
      </c>
      <c r="Q110">
        <v>24.17</v>
      </c>
      <c r="R110">
        <v>5326</v>
      </c>
      <c r="S110">
        <v>2829</v>
      </c>
      <c r="T110">
        <v>5213</v>
      </c>
      <c r="U110">
        <v>4070</v>
      </c>
      <c r="V110">
        <v>5263</v>
      </c>
      <c r="W110">
        <v>1.78E-2</v>
      </c>
      <c r="X110">
        <v>-1.12E-2</v>
      </c>
      <c r="Y110">
        <v>20.36</v>
      </c>
      <c r="Z110">
        <v>29.39</v>
      </c>
      <c r="AA110">
        <v>2.3690000000000002</v>
      </c>
      <c r="AB110">
        <v>2.7900000000000001E-2</v>
      </c>
      <c r="AC110">
        <v>0.5575</v>
      </c>
      <c r="AD110">
        <v>-1.1000000000000001E-3</v>
      </c>
      <c r="AE110">
        <v>4.4299999999999999E-2</v>
      </c>
      <c r="AF110" t="s">
        <v>143</v>
      </c>
      <c r="AG110" s="16">
        <v>1.84</v>
      </c>
      <c r="AH110">
        <v>0.43</v>
      </c>
      <c r="AI110">
        <v>0.73</v>
      </c>
      <c r="AJ110">
        <v>1.1200000000000001</v>
      </c>
      <c r="AK110">
        <v>23.11</v>
      </c>
      <c r="AL110">
        <v>1.3</v>
      </c>
      <c r="AM110">
        <v>10.039999999999999</v>
      </c>
      <c r="AN110">
        <v>12.14</v>
      </c>
      <c r="AO110">
        <v>37.770000000000003</v>
      </c>
      <c r="AP110">
        <v>2.86</v>
      </c>
      <c r="AQ110">
        <v>8.73</v>
      </c>
      <c r="AR110">
        <v>0.73</v>
      </c>
      <c r="AS110">
        <v>4.34</v>
      </c>
      <c r="AT110">
        <v>0.65</v>
      </c>
      <c r="AU110" s="16">
        <v>52.71</v>
      </c>
      <c r="AV110" s="16">
        <v>45.29</v>
      </c>
      <c r="AW110">
        <v>0.39</v>
      </c>
      <c r="AX110">
        <v>2.46</v>
      </c>
      <c r="AY110">
        <v>0.63</v>
      </c>
      <c r="AZ110" s="16">
        <v>8.06</v>
      </c>
      <c r="BA110">
        <v>2.12</v>
      </c>
      <c r="BB110" s="16">
        <v>24.2</v>
      </c>
      <c r="BC110">
        <v>3.19</v>
      </c>
      <c r="BD110" t="s">
        <v>145</v>
      </c>
      <c r="BE110">
        <v>2937.05</v>
      </c>
      <c r="BF110">
        <v>334650</v>
      </c>
      <c r="BG110">
        <v>84723020</v>
      </c>
      <c r="BH110">
        <v>12656640</v>
      </c>
      <c r="BI110">
        <v>122.23</v>
      </c>
      <c r="BJ110">
        <v>150155.29999999999</v>
      </c>
      <c r="BK110">
        <v>9598.09</v>
      </c>
      <c r="BL110">
        <v>1587.92</v>
      </c>
      <c r="BM110">
        <v>3651306</v>
      </c>
      <c r="BN110">
        <v>13455560</v>
      </c>
      <c r="BO110">
        <v>604.48</v>
      </c>
      <c r="BP110">
        <v>373819.2</v>
      </c>
      <c r="BQ110">
        <v>10536.37</v>
      </c>
      <c r="BR110">
        <v>5779066</v>
      </c>
      <c r="BS110">
        <v>42046.89</v>
      </c>
      <c r="BT110">
        <v>1136392</v>
      </c>
      <c r="BU110">
        <v>9141574</v>
      </c>
      <c r="BV110">
        <v>18.149999999999999</v>
      </c>
      <c r="BW110">
        <v>2818.83</v>
      </c>
      <c r="BX110">
        <v>871554.9</v>
      </c>
      <c r="BY110">
        <v>157398.20000000001</v>
      </c>
      <c r="BZ110">
        <v>3714.23</v>
      </c>
      <c r="CA110">
        <v>47163.57</v>
      </c>
      <c r="CB110">
        <v>271578.8</v>
      </c>
      <c r="CC110">
        <v>98469.84</v>
      </c>
      <c r="CD110">
        <v>681.14</v>
      </c>
      <c r="CE110">
        <v>1787131</v>
      </c>
      <c r="CF110">
        <v>119761.1</v>
      </c>
      <c r="CG110">
        <v>3107.14</v>
      </c>
      <c r="CH110">
        <v>1923118</v>
      </c>
      <c r="CI110">
        <v>1693.47</v>
      </c>
      <c r="CJ110">
        <v>1433.06</v>
      </c>
    </row>
    <row r="111" spans="1:88" ht="14.25" customHeight="1" x14ac:dyDescent="0.25">
      <c r="A111" t="s">
        <v>113</v>
      </c>
      <c r="B111" t="s">
        <v>114</v>
      </c>
      <c r="D111" s="3">
        <v>44160</v>
      </c>
      <c r="E111" s="4">
        <v>0.82986111111111116</v>
      </c>
      <c r="F111">
        <v>2409</v>
      </c>
      <c r="G111" t="s">
        <v>8</v>
      </c>
      <c r="H111" t="s">
        <v>9</v>
      </c>
      <c r="I111">
        <v>5.3400000000000003E-2</v>
      </c>
      <c r="J111">
        <v>3231</v>
      </c>
      <c r="K111">
        <v>3382</v>
      </c>
      <c r="L111">
        <v>3399</v>
      </c>
      <c r="M111">
        <v>41.98</v>
      </c>
      <c r="N111">
        <v>44.76</v>
      </c>
      <c r="O111">
        <v>44.39</v>
      </c>
      <c r="P111">
        <v>31.62</v>
      </c>
      <c r="Q111">
        <v>36.15</v>
      </c>
      <c r="R111">
        <v>6007</v>
      </c>
      <c r="S111">
        <v>3161</v>
      </c>
      <c r="T111">
        <v>5800</v>
      </c>
      <c r="U111">
        <v>4535</v>
      </c>
      <c r="V111">
        <v>5906</v>
      </c>
      <c r="W111">
        <v>0.71579999999999999</v>
      </c>
      <c r="X111">
        <v>0.66500000000000004</v>
      </c>
      <c r="Y111">
        <v>26.57</v>
      </c>
      <c r="Z111">
        <v>267</v>
      </c>
      <c r="AA111">
        <v>3.0739999999999998</v>
      </c>
      <c r="AB111">
        <v>-1.5100000000000001E-2</v>
      </c>
      <c r="AC111">
        <v>1.238</v>
      </c>
      <c r="AD111">
        <v>1.21E-2</v>
      </c>
      <c r="AE111">
        <v>7.7200000000000005E-2</v>
      </c>
      <c r="AF111" t="s">
        <v>143</v>
      </c>
      <c r="AG111" s="16">
        <v>5.16</v>
      </c>
      <c r="AH111">
        <v>1.02</v>
      </c>
      <c r="AI111">
        <v>0.56999999999999995</v>
      </c>
      <c r="AJ111">
        <v>0.37</v>
      </c>
      <c r="AK111">
        <v>5.08</v>
      </c>
      <c r="AL111">
        <v>0.65</v>
      </c>
      <c r="AM111">
        <v>4.71</v>
      </c>
      <c r="AN111">
        <v>6.45</v>
      </c>
      <c r="AO111">
        <v>25.31</v>
      </c>
      <c r="AP111">
        <v>2.02</v>
      </c>
      <c r="AQ111">
        <v>10.45</v>
      </c>
      <c r="AR111">
        <v>0.39</v>
      </c>
      <c r="AS111">
        <v>1.23</v>
      </c>
      <c r="AT111">
        <v>1.03</v>
      </c>
      <c r="AU111">
        <v>6.91</v>
      </c>
      <c r="AV111">
        <v>0.76</v>
      </c>
      <c r="AW111">
        <v>0.81</v>
      </c>
      <c r="AX111">
        <v>1.4</v>
      </c>
      <c r="AY111">
        <v>0.69</v>
      </c>
      <c r="AZ111" s="16">
        <v>15.89</v>
      </c>
      <c r="BA111">
        <v>3.92</v>
      </c>
      <c r="BB111" s="16">
        <v>11.86</v>
      </c>
      <c r="BC111">
        <v>0.66</v>
      </c>
      <c r="BD111" t="s">
        <v>145</v>
      </c>
      <c r="BE111">
        <v>3077.1</v>
      </c>
      <c r="BF111">
        <v>343279.5</v>
      </c>
      <c r="BG111">
        <v>84220470</v>
      </c>
      <c r="BH111">
        <v>12629450</v>
      </c>
      <c r="BI111">
        <v>1001.18</v>
      </c>
      <c r="BJ111">
        <v>1462550</v>
      </c>
      <c r="BK111">
        <v>22925.85</v>
      </c>
      <c r="BL111">
        <v>1932.42</v>
      </c>
      <c r="BM111">
        <v>3717586</v>
      </c>
      <c r="BN111">
        <v>14929120</v>
      </c>
      <c r="BO111">
        <v>631.15</v>
      </c>
      <c r="BP111">
        <v>377284.5</v>
      </c>
      <c r="BQ111">
        <v>10971.17</v>
      </c>
      <c r="BR111">
        <v>5882319</v>
      </c>
      <c r="BS111">
        <v>39295.199999999997</v>
      </c>
      <c r="BT111">
        <v>1119588</v>
      </c>
      <c r="BU111">
        <v>8292473</v>
      </c>
      <c r="BV111">
        <v>472.98</v>
      </c>
      <c r="BW111">
        <v>24902.98</v>
      </c>
      <c r="BX111">
        <v>1030988</v>
      </c>
      <c r="BY111">
        <v>1404294</v>
      </c>
      <c r="BZ111">
        <v>3503.8</v>
      </c>
      <c r="CA111">
        <v>46588.63</v>
      </c>
      <c r="CB111">
        <v>244573.2</v>
      </c>
      <c r="CC111">
        <v>114893.6</v>
      </c>
      <c r="CD111">
        <v>395.57</v>
      </c>
      <c r="CE111">
        <v>1635715</v>
      </c>
      <c r="CF111">
        <v>109045.4</v>
      </c>
      <c r="CG111">
        <v>6258.32</v>
      </c>
      <c r="CH111">
        <v>1792288</v>
      </c>
      <c r="CI111">
        <v>1976.1</v>
      </c>
      <c r="CJ111">
        <v>2229.11</v>
      </c>
    </row>
    <row r="112" spans="1:88" ht="14.25" customHeight="1" x14ac:dyDescent="0.25">
      <c r="A112" t="s">
        <v>68</v>
      </c>
      <c r="B112" t="s">
        <v>69</v>
      </c>
      <c r="D112" s="3">
        <v>44160</v>
      </c>
      <c r="E112" s="4">
        <v>0.73611111111111116</v>
      </c>
      <c r="F112">
        <v>2109</v>
      </c>
      <c r="G112" t="s">
        <v>8</v>
      </c>
      <c r="H112" t="s">
        <v>9</v>
      </c>
      <c r="I112">
        <v>0.13900000000000001</v>
      </c>
      <c r="J112">
        <v>8342</v>
      </c>
      <c r="K112">
        <v>8780</v>
      </c>
      <c r="L112">
        <v>8755</v>
      </c>
      <c r="M112">
        <v>35.76</v>
      </c>
      <c r="N112">
        <v>37.6</v>
      </c>
      <c r="O112">
        <v>57.9</v>
      </c>
      <c r="P112">
        <v>69.06</v>
      </c>
      <c r="Q112">
        <v>68.069999999999993</v>
      </c>
      <c r="R112">
        <v>15250</v>
      </c>
      <c r="S112">
        <v>7939</v>
      </c>
      <c r="T112">
        <v>14790</v>
      </c>
      <c r="U112">
        <v>11540</v>
      </c>
      <c r="V112">
        <v>14930</v>
      </c>
      <c r="W112">
        <v>0.1167</v>
      </c>
      <c r="X112">
        <v>6.9900000000000004E-2</v>
      </c>
      <c r="Y112">
        <v>71.69</v>
      </c>
      <c r="Z112">
        <v>516.70000000000005</v>
      </c>
      <c r="AA112">
        <v>7.6790000000000003</v>
      </c>
      <c r="AB112">
        <v>2.9499999999999998E-2</v>
      </c>
      <c r="AC112">
        <v>2.4060000000000001</v>
      </c>
      <c r="AD112">
        <v>8.0000000000000002E-3</v>
      </c>
      <c r="AE112">
        <v>0.1782</v>
      </c>
      <c r="AF112" t="s">
        <v>143</v>
      </c>
      <c r="AG112" s="16">
        <v>2.23</v>
      </c>
      <c r="AH112">
        <v>1.66</v>
      </c>
      <c r="AI112">
        <v>1.33</v>
      </c>
      <c r="AJ112">
        <v>1.2</v>
      </c>
      <c r="AK112">
        <v>11.98</v>
      </c>
      <c r="AL112">
        <v>1.79</v>
      </c>
      <c r="AM112">
        <v>3.93</v>
      </c>
      <c r="AN112">
        <v>4.76</v>
      </c>
      <c r="AO112">
        <v>9.39</v>
      </c>
      <c r="AP112">
        <v>2.23</v>
      </c>
      <c r="AQ112">
        <v>5.48</v>
      </c>
      <c r="AR112">
        <v>0.95</v>
      </c>
      <c r="AS112">
        <v>0.87</v>
      </c>
      <c r="AT112">
        <v>0.7</v>
      </c>
      <c r="AU112">
        <v>3.59</v>
      </c>
      <c r="AV112">
        <v>6.35</v>
      </c>
      <c r="AW112">
        <v>0.51</v>
      </c>
      <c r="AX112">
        <v>1.77</v>
      </c>
      <c r="AY112">
        <v>0.61</v>
      </c>
      <c r="AZ112" s="16">
        <v>4.05</v>
      </c>
      <c r="BA112">
        <v>0.76</v>
      </c>
      <c r="BB112" s="16">
        <v>12.96</v>
      </c>
      <c r="BC112">
        <v>0.8</v>
      </c>
      <c r="BD112" t="s">
        <v>145</v>
      </c>
      <c r="BE112">
        <v>7855.66</v>
      </c>
      <c r="BF112">
        <v>961180.9</v>
      </c>
      <c r="BG112">
        <v>250652400</v>
      </c>
      <c r="BH112">
        <v>37293470</v>
      </c>
      <c r="BI112">
        <v>927.84</v>
      </c>
      <c r="BJ112">
        <v>1410956</v>
      </c>
      <c r="BK112">
        <v>31519.78</v>
      </c>
      <c r="BL112">
        <v>3567.24</v>
      </c>
      <c r="BM112">
        <v>5497736</v>
      </c>
      <c r="BN112">
        <v>40594020</v>
      </c>
      <c r="BO112">
        <v>1716.83</v>
      </c>
      <c r="BP112">
        <v>1102151</v>
      </c>
      <c r="BQ112">
        <v>30256.71</v>
      </c>
      <c r="BR112">
        <v>17039480</v>
      </c>
      <c r="BS112">
        <v>42615.91</v>
      </c>
      <c r="BT112">
        <v>1198894</v>
      </c>
      <c r="BU112">
        <v>9506651</v>
      </c>
      <c r="BV112">
        <v>88.52</v>
      </c>
      <c r="BW112">
        <v>6003.52</v>
      </c>
      <c r="BX112">
        <v>3182622</v>
      </c>
      <c r="BY112">
        <v>2908539</v>
      </c>
      <c r="BZ112">
        <v>3640.51</v>
      </c>
      <c r="CA112">
        <v>48083.43</v>
      </c>
      <c r="CB112">
        <v>275883.90000000002</v>
      </c>
      <c r="CC112">
        <v>322833</v>
      </c>
      <c r="CD112">
        <v>691.88</v>
      </c>
      <c r="CE112">
        <v>1791595</v>
      </c>
      <c r="CF112">
        <v>119265.60000000001</v>
      </c>
      <c r="CG112">
        <v>13272.45</v>
      </c>
      <c r="CH112">
        <v>1925940</v>
      </c>
      <c r="CI112">
        <v>1990.92</v>
      </c>
      <c r="CJ112">
        <v>5345.65</v>
      </c>
    </row>
    <row r="113" spans="1:88" ht="14.25" customHeight="1" x14ac:dyDescent="0.25">
      <c r="A113" t="s">
        <v>115</v>
      </c>
      <c r="B113" t="s">
        <v>116</v>
      </c>
      <c r="D113" s="3">
        <v>44160</v>
      </c>
      <c r="E113" s="4">
        <v>0.8340277777777777</v>
      </c>
      <c r="F113">
        <v>2410</v>
      </c>
      <c r="G113" t="s">
        <v>8</v>
      </c>
      <c r="H113" t="s">
        <v>9</v>
      </c>
      <c r="I113">
        <v>9.9699999999999997E-2</v>
      </c>
      <c r="J113">
        <v>3318</v>
      </c>
      <c r="K113">
        <v>3462</v>
      </c>
      <c r="L113">
        <v>3475</v>
      </c>
      <c r="M113">
        <v>9.875</v>
      </c>
      <c r="N113">
        <v>10.050000000000001</v>
      </c>
      <c r="O113">
        <v>7.8</v>
      </c>
      <c r="P113">
        <v>6.5140000000000002</v>
      </c>
      <c r="Q113">
        <v>10.29</v>
      </c>
      <c r="R113">
        <v>5861</v>
      </c>
      <c r="S113">
        <v>3229</v>
      </c>
      <c r="T113">
        <v>5762</v>
      </c>
      <c r="U113">
        <v>4468</v>
      </c>
      <c r="V113">
        <v>5880</v>
      </c>
      <c r="W113">
        <v>0.47239999999999999</v>
      </c>
      <c r="X113">
        <v>0.43630000000000002</v>
      </c>
      <c r="Y113">
        <v>42.39</v>
      </c>
      <c r="Z113">
        <v>197.2</v>
      </c>
      <c r="AA113">
        <v>0.96099999999999997</v>
      </c>
      <c r="AB113">
        <v>-2.01E-2</v>
      </c>
      <c r="AC113">
        <v>2.88</v>
      </c>
      <c r="AD113">
        <v>-2.0999999999999999E-3</v>
      </c>
      <c r="AE113">
        <v>4.4999999999999997E-3</v>
      </c>
      <c r="AF113" t="s">
        <v>143</v>
      </c>
      <c r="AG113" s="16">
        <v>3.38</v>
      </c>
      <c r="AH113">
        <v>0.36</v>
      </c>
      <c r="AI113">
        <v>1.08</v>
      </c>
      <c r="AJ113">
        <v>1.05</v>
      </c>
      <c r="AK113">
        <v>12.36</v>
      </c>
      <c r="AL113">
        <v>0.66</v>
      </c>
      <c r="AM113">
        <v>10.26</v>
      </c>
      <c r="AN113">
        <v>14.04</v>
      </c>
      <c r="AO113">
        <v>79.84</v>
      </c>
      <c r="AP113">
        <v>3.49</v>
      </c>
      <c r="AQ113">
        <v>16.440000000000001</v>
      </c>
      <c r="AR113">
        <v>1.1399999999999999</v>
      </c>
      <c r="AS113">
        <v>1.04</v>
      </c>
      <c r="AT113">
        <v>0.37</v>
      </c>
      <c r="AU113">
        <v>3.58</v>
      </c>
      <c r="AV113">
        <v>0.94</v>
      </c>
      <c r="AW113">
        <v>0.93</v>
      </c>
      <c r="AX113">
        <v>2.35</v>
      </c>
      <c r="AY113">
        <v>1.17</v>
      </c>
      <c r="AZ113" s="16">
        <v>28.76</v>
      </c>
      <c r="BA113">
        <v>2.36</v>
      </c>
      <c r="BB113" s="16">
        <v>62.33</v>
      </c>
      <c r="BC113" s="16">
        <v>20.83</v>
      </c>
      <c r="BD113" t="s">
        <v>145</v>
      </c>
      <c r="BE113">
        <v>5094.38</v>
      </c>
      <c r="BF113">
        <v>344776.8</v>
      </c>
      <c r="BG113">
        <v>85835610</v>
      </c>
      <c r="BH113">
        <v>12855830</v>
      </c>
      <c r="BI113">
        <v>243.34</v>
      </c>
      <c r="BJ113">
        <v>337768.2</v>
      </c>
      <c r="BK113">
        <v>5188.8999999999996</v>
      </c>
      <c r="BL113">
        <v>1000.07</v>
      </c>
      <c r="BM113">
        <v>2831864</v>
      </c>
      <c r="BN113">
        <v>14302380</v>
      </c>
      <c r="BO113">
        <v>630.04</v>
      </c>
      <c r="BP113">
        <v>373183.9</v>
      </c>
      <c r="BQ113">
        <v>10570.87</v>
      </c>
      <c r="BR113">
        <v>5832006</v>
      </c>
      <c r="BS113">
        <v>38430.99</v>
      </c>
      <c r="BT113">
        <v>1097918</v>
      </c>
      <c r="BU113">
        <v>8256848</v>
      </c>
      <c r="BV113">
        <v>307.04000000000002</v>
      </c>
      <c r="BW113">
        <v>17269.669999999998</v>
      </c>
      <c r="BX113">
        <v>1635758</v>
      </c>
      <c r="BY113">
        <v>1016488</v>
      </c>
      <c r="BZ113">
        <v>3435.26</v>
      </c>
      <c r="CA113">
        <v>45171.18</v>
      </c>
      <c r="CB113">
        <v>243075.1</v>
      </c>
      <c r="CC113">
        <v>36090.160000000003</v>
      </c>
      <c r="CD113">
        <v>365.56</v>
      </c>
      <c r="CE113">
        <v>1619120</v>
      </c>
      <c r="CF113">
        <v>108367.1</v>
      </c>
      <c r="CG113">
        <v>14346.89</v>
      </c>
      <c r="CH113">
        <v>1773873</v>
      </c>
      <c r="CI113">
        <v>1531.96</v>
      </c>
      <c r="CJ113">
        <v>251.49</v>
      </c>
    </row>
    <row r="114" spans="1:88" ht="14.25" customHeight="1" x14ac:dyDescent="0.25">
      <c r="A114" t="s">
        <v>74</v>
      </c>
      <c r="B114" t="s">
        <v>75</v>
      </c>
      <c r="D114" s="3">
        <v>44160</v>
      </c>
      <c r="E114" s="4">
        <v>0.75138888888888899</v>
      </c>
      <c r="F114">
        <v>2110</v>
      </c>
      <c r="G114" t="s">
        <v>8</v>
      </c>
      <c r="H114" t="s">
        <v>9</v>
      </c>
      <c r="I114">
        <v>9.9900000000000003E-2</v>
      </c>
      <c r="J114">
        <v>2949</v>
      </c>
      <c r="K114">
        <v>3077</v>
      </c>
      <c r="L114">
        <v>3091</v>
      </c>
      <c r="M114">
        <v>1.105</v>
      </c>
      <c r="N114">
        <v>1.149</v>
      </c>
      <c r="O114">
        <v>19.260000000000002</v>
      </c>
      <c r="P114">
        <v>5.1070000000000002</v>
      </c>
      <c r="Q114">
        <v>10.49</v>
      </c>
      <c r="R114">
        <v>5196</v>
      </c>
      <c r="S114">
        <v>2916</v>
      </c>
      <c r="T114">
        <v>5097</v>
      </c>
      <c r="U114">
        <v>3967</v>
      </c>
      <c r="V114">
        <v>5200</v>
      </c>
      <c r="W114">
        <v>9.5999999999999992E-3</v>
      </c>
      <c r="X114">
        <v>-3.2599999999999997E-2</v>
      </c>
      <c r="Y114">
        <v>36.06</v>
      </c>
      <c r="Z114">
        <v>46.37</v>
      </c>
      <c r="AA114">
        <v>0.76039999999999996</v>
      </c>
      <c r="AB114">
        <v>9.2700000000000005E-2</v>
      </c>
      <c r="AC114">
        <v>2.5720000000000001</v>
      </c>
      <c r="AD114">
        <v>-1.9E-3</v>
      </c>
      <c r="AE114">
        <v>3.5000000000000001E-3</v>
      </c>
      <c r="AF114" t="s">
        <v>143</v>
      </c>
      <c r="AG114" s="16">
        <v>4.78</v>
      </c>
      <c r="AH114">
        <v>1.42</v>
      </c>
      <c r="AI114">
        <v>0.97</v>
      </c>
      <c r="AJ114">
        <v>0.88</v>
      </c>
      <c r="AK114">
        <v>52.66</v>
      </c>
      <c r="AL114">
        <v>2.82</v>
      </c>
      <c r="AM114">
        <v>8.91</v>
      </c>
      <c r="AN114">
        <v>18.850000000000001</v>
      </c>
      <c r="AO114">
        <v>79.08</v>
      </c>
      <c r="AP114">
        <v>4.28</v>
      </c>
      <c r="AQ114">
        <v>8.31</v>
      </c>
      <c r="AR114">
        <v>0.55000000000000004</v>
      </c>
      <c r="AS114">
        <v>1.62</v>
      </c>
      <c r="AT114">
        <v>0.54</v>
      </c>
      <c r="AU114" s="16">
        <v>49.23</v>
      </c>
      <c r="AV114" s="16">
        <v>12.34</v>
      </c>
      <c r="AW114">
        <v>0.35</v>
      </c>
      <c r="AX114">
        <v>1.53</v>
      </c>
      <c r="AY114">
        <v>0.68</v>
      </c>
      <c r="AZ114" s="16">
        <v>6.25</v>
      </c>
      <c r="BA114">
        <v>0.94</v>
      </c>
      <c r="BB114" s="16">
        <v>83.36</v>
      </c>
      <c r="BC114" s="16">
        <v>14.64</v>
      </c>
      <c r="BD114" t="s">
        <v>145</v>
      </c>
      <c r="BE114">
        <v>5703.5</v>
      </c>
      <c r="BF114">
        <v>338520.5</v>
      </c>
      <c r="BG114">
        <v>85277630</v>
      </c>
      <c r="BH114">
        <v>12780990</v>
      </c>
      <c r="BI114">
        <v>46.67</v>
      </c>
      <c r="BJ114">
        <v>57046.14</v>
      </c>
      <c r="BK114">
        <v>11039.24</v>
      </c>
      <c r="BL114">
        <v>1050.08</v>
      </c>
      <c r="BM114">
        <v>3171352</v>
      </c>
      <c r="BN114">
        <v>13177580</v>
      </c>
      <c r="BO114">
        <v>628.91999999999996</v>
      </c>
      <c r="BP114">
        <v>368944.4</v>
      </c>
      <c r="BQ114">
        <v>10372.959999999999</v>
      </c>
      <c r="BR114">
        <v>5764495</v>
      </c>
      <c r="BS114">
        <v>42461.75</v>
      </c>
      <c r="BT114">
        <v>1139243</v>
      </c>
      <c r="BU114">
        <v>9227370</v>
      </c>
      <c r="BV114">
        <v>12.59</v>
      </c>
      <c r="BW114">
        <v>2056.84</v>
      </c>
      <c r="BX114">
        <v>1555640</v>
      </c>
      <c r="BY114">
        <v>248668.79999999999</v>
      </c>
      <c r="BZ114">
        <v>3694.59</v>
      </c>
      <c r="CA114">
        <v>46851.43</v>
      </c>
      <c r="CB114">
        <v>271164.09999999998</v>
      </c>
      <c r="CC114">
        <v>31983.68</v>
      </c>
      <c r="CD114">
        <v>1041.9000000000001</v>
      </c>
      <c r="CE114">
        <v>1763709</v>
      </c>
      <c r="CF114">
        <v>119306.4</v>
      </c>
      <c r="CG114">
        <v>13967.58</v>
      </c>
      <c r="CH114">
        <v>1898381</v>
      </c>
      <c r="CI114">
        <v>1644.57</v>
      </c>
      <c r="CJ114">
        <v>239.26</v>
      </c>
    </row>
    <row r="115" spans="1:88" ht="14.25" customHeight="1" x14ac:dyDescent="0.25">
      <c r="H115" s="12" t="s">
        <v>254</v>
      </c>
      <c r="I115" s="12">
        <f t="shared" ref="I115:AE115" si="15">MEDIAN(I75:I114)</f>
        <v>5.5349999999999996E-2</v>
      </c>
      <c r="J115" s="12">
        <f t="shared" si="15"/>
        <v>2785</v>
      </c>
      <c r="K115" s="12">
        <f t="shared" si="15"/>
        <v>3021.5</v>
      </c>
      <c r="L115" s="12">
        <f t="shared" si="15"/>
        <v>3025</v>
      </c>
      <c r="M115" s="12">
        <f t="shared" si="15"/>
        <v>38.234999999999999</v>
      </c>
      <c r="N115" s="12">
        <f t="shared" si="15"/>
        <v>39.655000000000001</v>
      </c>
      <c r="O115" s="12">
        <f t="shared" si="15"/>
        <v>43.92</v>
      </c>
      <c r="P115" s="12">
        <f t="shared" si="15"/>
        <v>31.594999999999999</v>
      </c>
      <c r="Q115" s="12">
        <f t="shared" si="15"/>
        <v>35.82</v>
      </c>
      <c r="R115" s="12">
        <f t="shared" si="15"/>
        <v>5815</v>
      </c>
      <c r="S115" s="12">
        <f t="shared" si="15"/>
        <v>3125.5</v>
      </c>
      <c r="T115" s="12">
        <f t="shared" si="15"/>
        <v>5598</v>
      </c>
      <c r="U115" s="12">
        <f t="shared" si="15"/>
        <v>4374.5</v>
      </c>
      <c r="V115" s="12">
        <f t="shared" si="15"/>
        <v>5729.5</v>
      </c>
      <c r="W115" s="12">
        <f t="shared" si="15"/>
        <v>7.3200000000000001E-2</v>
      </c>
      <c r="X115" s="12">
        <f t="shared" si="15"/>
        <v>4.3950000000000003E-2</v>
      </c>
      <c r="Y115" s="12">
        <f t="shared" si="15"/>
        <v>26.07</v>
      </c>
      <c r="Z115" s="12">
        <f t="shared" si="15"/>
        <v>115.8</v>
      </c>
      <c r="AA115" s="12">
        <f t="shared" si="15"/>
        <v>2.9384999999999999</v>
      </c>
      <c r="AB115" s="12">
        <f t="shared" si="15"/>
        <v>2.3199999999999998E-2</v>
      </c>
      <c r="AC115" s="12">
        <f t="shared" si="15"/>
        <v>0.91879999999999995</v>
      </c>
      <c r="AD115" s="12">
        <f t="shared" si="15"/>
        <v>8.2500000000000004E-3</v>
      </c>
      <c r="AE115" s="12">
        <f t="shared" si="15"/>
        <v>9.5499999999999995E-3</v>
      </c>
    </row>
    <row r="116" spans="1:88" ht="14.25" customHeight="1" x14ac:dyDescent="0.25">
      <c r="H116" s="12" t="s">
        <v>255</v>
      </c>
      <c r="I116" s="12">
        <f t="shared" ref="I116:AE116" si="16">MAX(I75:I114)</f>
        <v>1.6439999999999999</v>
      </c>
      <c r="J116" s="12">
        <f t="shared" si="16"/>
        <v>8342</v>
      </c>
      <c r="K116" s="12">
        <f t="shared" si="16"/>
        <v>8780</v>
      </c>
      <c r="L116" s="12">
        <f t="shared" si="16"/>
        <v>8755</v>
      </c>
      <c r="M116" s="12">
        <f t="shared" si="16"/>
        <v>883.9</v>
      </c>
      <c r="N116" s="12">
        <f t="shared" si="16"/>
        <v>905.3</v>
      </c>
      <c r="O116" s="12">
        <f t="shared" si="16"/>
        <v>710.8</v>
      </c>
      <c r="P116" s="12">
        <f t="shared" si="16"/>
        <v>333.3</v>
      </c>
      <c r="Q116" s="12">
        <f t="shared" si="16"/>
        <v>367.4</v>
      </c>
      <c r="R116" s="12">
        <f t="shared" si="16"/>
        <v>15250</v>
      </c>
      <c r="S116" s="12">
        <f t="shared" si="16"/>
        <v>7939</v>
      </c>
      <c r="T116" s="12">
        <f t="shared" si="16"/>
        <v>14790</v>
      </c>
      <c r="U116" s="12">
        <f t="shared" si="16"/>
        <v>11540</v>
      </c>
      <c r="V116" s="12">
        <f t="shared" si="16"/>
        <v>14930</v>
      </c>
      <c r="W116" s="12">
        <f t="shared" si="16"/>
        <v>1.087</v>
      </c>
      <c r="X116" s="12">
        <f t="shared" si="16"/>
        <v>1.016</v>
      </c>
      <c r="Y116" s="12">
        <f t="shared" si="16"/>
        <v>201.7</v>
      </c>
      <c r="Z116" s="12">
        <f t="shared" si="16"/>
        <v>1580</v>
      </c>
      <c r="AA116" s="12">
        <f t="shared" si="16"/>
        <v>32.32</v>
      </c>
      <c r="AB116" s="12">
        <f t="shared" si="16"/>
        <v>0.26379999999999998</v>
      </c>
      <c r="AC116" s="12">
        <f t="shared" si="16"/>
        <v>5.09</v>
      </c>
      <c r="AD116" s="12">
        <f t="shared" si="16"/>
        <v>0.62</v>
      </c>
      <c r="AE116" s="12">
        <f t="shared" si="16"/>
        <v>0.1782</v>
      </c>
    </row>
    <row r="117" spans="1:88" ht="14.25" customHeight="1" x14ac:dyDescent="0.25">
      <c r="H117" s="12" t="s">
        <v>256</v>
      </c>
      <c r="I117" s="12">
        <f t="shared" ref="I117:AE117" si="17">MIN(I75:I114)</f>
        <v>3.0999999999999999E-3</v>
      </c>
      <c r="J117" s="12">
        <f t="shared" si="17"/>
        <v>5.0579999999999998</v>
      </c>
      <c r="K117" s="12">
        <f t="shared" si="17"/>
        <v>7.726</v>
      </c>
      <c r="L117" s="12">
        <f t="shared" si="17"/>
        <v>8.7769999999999992</v>
      </c>
      <c r="M117" s="12">
        <f t="shared" si="17"/>
        <v>1.018</v>
      </c>
      <c r="N117" s="12">
        <f t="shared" si="17"/>
        <v>0.56520000000000004</v>
      </c>
      <c r="O117" s="12">
        <f t="shared" si="17"/>
        <v>9.0800000000000006E-2</v>
      </c>
      <c r="P117" s="12">
        <f t="shared" si="17"/>
        <v>0.59360000000000002</v>
      </c>
      <c r="Q117" s="12">
        <f t="shared" si="17"/>
        <v>6.1369999999999996</v>
      </c>
      <c r="R117" s="12">
        <f t="shared" si="17"/>
        <v>294.7</v>
      </c>
      <c r="S117" s="12">
        <f t="shared" si="17"/>
        <v>64.349999999999994</v>
      </c>
      <c r="T117" s="12">
        <f t="shared" si="17"/>
        <v>321.60000000000002</v>
      </c>
      <c r="U117" s="12">
        <f t="shared" si="17"/>
        <v>174.3</v>
      </c>
      <c r="V117" s="12">
        <f t="shared" si="17"/>
        <v>357.6</v>
      </c>
      <c r="W117" s="12">
        <f t="shared" si="17"/>
        <v>-6.1000000000000004E-3</v>
      </c>
      <c r="X117" s="12">
        <f t="shared" si="17"/>
        <v>-4.8500000000000001E-2</v>
      </c>
      <c r="Y117" s="12">
        <f t="shared" si="17"/>
        <v>9.6100000000000005E-2</v>
      </c>
      <c r="Z117" s="12">
        <f t="shared" si="17"/>
        <v>7.1999999999999995E-2</v>
      </c>
      <c r="AA117" s="12">
        <f t="shared" si="17"/>
        <v>0.18029999999999999</v>
      </c>
      <c r="AB117" s="12">
        <f t="shared" si="17"/>
        <v>-3.5900000000000001E-2</v>
      </c>
      <c r="AC117" s="12">
        <f t="shared" si="17"/>
        <v>7.5399999999999995E-2</v>
      </c>
      <c r="AD117" s="12">
        <f t="shared" si="17"/>
        <v>-3.0000000000000001E-3</v>
      </c>
      <c r="AE117" s="12">
        <f t="shared" si="17"/>
        <v>-5.9999999999999995E-4</v>
      </c>
    </row>
    <row r="118" spans="1:88" ht="14.25" customHeight="1" x14ac:dyDescent="0.25"/>
    <row r="119" spans="1:88" ht="14.25" customHeight="1" x14ac:dyDescent="0.25"/>
    <row r="120" spans="1:88" ht="14.25" customHeight="1" x14ac:dyDescent="0.25">
      <c r="A120" s="1" t="s">
        <v>257</v>
      </c>
    </row>
    <row r="121" spans="1:88" ht="14.25" customHeight="1" x14ac:dyDescent="0.25">
      <c r="A121" t="s">
        <v>0</v>
      </c>
      <c r="B121" t="s">
        <v>1</v>
      </c>
      <c r="C121" t="s">
        <v>2</v>
      </c>
      <c r="D121" t="s">
        <v>3</v>
      </c>
      <c r="E121" t="s">
        <v>4</v>
      </c>
      <c r="F121" t="s">
        <v>5</v>
      </c>
      <c r="G121" t="s">
        <v>258</v>
      </c>
      <c r="H121" t="s">
        <v>7</v>
      </c>
      <c r="I121" s="18" t="s">
        <v>146</v>
      </c>
      <c r="J121" t="s">
        <v>147</v>
      </c>
      <c r="K121" t="s">
        <v>148</v>
      </c>
      <c r="L121" s="18" t="s">
        <v>149</v>
      </c>
      <c r="M121" t="s">
        <v>150</v>
      </c>
      <c r="N121" s="18" t="s">
        <v>151</v>
      </c>
      <c r="O121" s="18" t="s">
        <v>152</v>
      </c>
      <c r="P121" s="18" t="s">
        <v>153</v>
      </c>
      <c r="Q121" t="s">
        <v>154</v>
      </c>
      <c r="R121" t="s">
        <v>155</v>
      </c>
      <c r="S121" t="s">
        <v>156</v>
      </c>
      <c r="T121" s="10" t="s">
        <v>157</v>
      </c>
      <c r="U121" t="s">
        <v>158</v>
      </c>
      <c r="V121" s="18" t="s">
        <v>159</v>
      </c>
      <c r="W121" t="s">
        <v>160</v>
      </c>
      <c r="X121" s="18" t="s">
        <v>161</v>
      </c>
      <c r="Y121" s="18" t="s">
        <v>162</v>
      </c>
      <c r="Z121" s="18" t="s">
        <v>163</v>
      </c>
      <c r="AA121" s="18" t="s">
        <v>164</v>
      </c>
      <c r="AB121" s="18" t="s">
        <v>165</v>
      </c>
      <c r="AC121" s="18" t="s">
        <v>166</v>
      </c>
      <c r="AD121" s="18" t="s">
        <v>167</v>
      </c>
      <c r="AE121" s="18" t="s">
        <v>168</v>
      </c>
      <c r="AF121" t="s">
        <v>184</v>
      </c>
      <c r="AG121" s="18" t="s">
        <v>185</v>
      </c>
      <c r="AH121" t="s">
        <v>186</v>
      </c>
      <c r="AI121" t="s">
        <v>187</v>
      </c>
      <c r="AJ121" s="18" t="s">
        <v>188</v>
      </c>
      <c r="AK121" t="s">
        <v>189</v>
      </c>
      <c r="AL121" s="18" t="s">
        <v>190</v>
      </c>
      <c r="AM121" s="18" t="s">
        <v>191</v>
      </c>
      <c r="AN121" s="18" t="s">
        <v>192</v>
      </c>
      <c r="AO121" t="s">
        <v>193</v>
      </c>
      <c r="AP121" t="s">
        <v>194</v>
      </c>
      <c r="AQ121" t="s">
        <v>195</v>
      </c>
      <c r="AR121" s="10" t="s">
        <v>196</v>
      </c>
      <c r="AS121" t="s">
        <v>197</v>
      </c>
      <c r="AT121" s="18" t="s">
        <v>198</v>
      </c>
      <c r="AU121" t="s">
        <v>199</v>
      </c>
      <c r="AV121" s="18" t="s">
        <v>200</v>
      </c>
      <c r="AW121" s="18" t="s">
        <v>201</v>
      </c>
      <c r="AX121" s="18" t="s">
        <v>202</v>
      </c>
      <c r="AY121" s="18" t="s">
        <v>203</v>
      </c>
      <c r="AZ121" s="18" t="s">
        <v>204</v>
      </c>
      <c r="BA121" s="18" t="s">
        <v>205</v>
      </c>
      <c r="BB121" s="18" t="s">
        <v>206</v>
      </c>
      <c r="BC121" s="18" t="s">
        <v>207</v>
      </c>
      <c r="BD121" t="s">
        <v>208</v>
      </c>
      <c r="BE121" t="s">
        <v>209</v>
      </c>
      <c r="BF121" t="s">
        <v>210</v>
      </c>
      <c r="BG121" t="s">
        <v>211</v>
      </c>
      <c r="BH121" t="s">
        <v>212</v>
      </c>
      <c r="BI121" t="s">
        <v>213</v>
      </c>
      <c r="BJ121" t="s">
        <v>214</v>
      </c>
      <c r="BK121" t="s">
        <v>215</v>
      </c>
      <c r="BL121" t="s">
        <v>216</v>
      </c>
      <c r="BM121" t="s">
        <v>217</v>
      </c>
      <c r="BN121" t="s">
        <v>218</v>
      </c>
      <c r="BO121" t="s">
        <v>219</v>
      </c>
      <c r="BP121" t="s">
        <v>220</v>
      </c>
      <c r="BQ121" t="s">
        <v>221</v>
      </c>
      <c r="BR121" t="s">
        <v>222</v>
      </c>
      <c r="BS121" s="5" t="s">
        <v>169</v>
      </c>
      <c r="BT121" s="5" t="s">
        <v>170</v>
      </c>
      <c r="BU121" s="5" t="s">
        <v>171</v>
      </c>
      <c r="BV121" t="s">
        <v>223</v>
      </c>
      <c r="BW121" t="s">
        <v>224</v>
      </c>
      <c r="BX121" t="s">
        <v>225</v>
      </c>
      <c r="BY121" t="s">
        <v>226</v>
      </c>
      <c r="BZ121" s="5" t="s">
        <v>172</v>
      </c>
      <c r="CA121" s="5" t="s">
        <v>173</v>
      </c>
      <c r="CB121" s="5" t="s">
        <v>174</v>
      </c>
      <c r="CC121" t="s">
        <v>227</v>
      </c>
      <c r="CD121" t="s">
        <v>228</v>
      </c>
      <c r="CE121" s="5" t="s">
        <v>175</v>
      </c>
      <c r="CF121" s="5" t="s">
        <v>176</v>
      </c>
      <c r="CG121" t="s">
        <v>229</v>
      </c>
      <c r="CH121" s="5" t="s">
        <v>177</v>
      </c>
      <c r="CI121" t="s">
        <v>230</v>
      </c>
      <c r="CJ121" t="s">
        <v>231</v>
      </c>
    </row>
    <row r="122" spans="1:88" ht="14.25" customHeight="1" x14ac:dyDescent="0.25">
      <c r="A122" t="s">
        <v>120</v>
      </c>
      <c r="B122" t="s">
        <v>121</v>
      </c>
      <c r="D122" s="3">
        <v>44160</v>
      </c>
      <c r="E122" s="4">
        <v>0.84861111111111109</v>
      </c>
      <c r="F122">
        <v>2411</v>
      </c>
      <c r="G122">
        <v>39925.723634722148</v>
      </c>
      <c r="H122" t="s">
        <v>9</v>
      </c>
      <c r="I122" s="39">
        <f t="shared" ref="I122:AE122" si="18">$G122*I75</f>
        <v>1892.4793002858298</v>
      </c>
      <c r="J122" s="40">
        <f t="shared" si="18"/>
        <v>110115145.78456369</v>
      </c>
      <c r="K122" s="40">
        <f t="shared" si="18"/>
        <v>114506975.38438313</v>
      </c>
      <c r="L122" s="40">
        <f t="shared" si="18"/>
        <v>115385341.30434701</v>
      </c>
      <c r="M122" s="40">
        <f t="shared" si="18"/>
        <v>4395822.1721829083</v>
      </c>
      <c r="N122" s="40">
        <f t="shared" si="18"/>
        <v>4443733.0405445751</v>
      </c>
      <c r="O122" s="40">
        <f t="shared" si="18"/>
        <v>3392887.9944786881</v>
      </c>
      <c r="P122" s="40">
        <f t="shared" si="18"/>
        <v>3046731.9705656474</v>
      </c>
      <c r="Q122" s="40">
        <f t="shared" si="18"/>
        <v>3319823.9202271467</v>
      </c>
      <c r="R122" s="40">
        <f t="shared" si="18"/>
        <v>225979595.77252737</v>
      </c>
      <c r="S122" s="40">
        <f t="shared" si="18"/>
        <v>121334274.12592061</v>
      </c>
      <c r="T122" s="40">
        <f t="shared" si="18"/>
        <v>221867246.23815098</v>
      </c>
      <c r="U122" s="40">
        <f t="shared" si="18"/>
        <v>171361205.84022745</v>
      </c>
      <c r="V122" s="40">
        <f t="shared" si="18"/>
        <v>226458704.45614403</v>
      </c>
      <c r="W122" s="40">
        <f t="shared" si="18"/>
        <v>14185.60960741678</v>
      </c>
      <c r="X122" s="40">
        <f t="shared" si="18"/>
        <v>11298.979788626366</v>
      </c>
      <c r="Y122" s="40">
        <f t="shared" si="18"/>
        <v>5154410.9212426292</v>
      </c>
      <c r="Z122" s="41">
        <f t="shared" si="18"/>
        <v>41402975.409206867</v>
      </c>
      <c r="AA122" s="40">
        <f t="shared" si="18"/>
        <v>193839.38824657604</v>
      </c>
      <c r="AB122" s="39">
        <f t="shared" si="18"/>
        <v>3952.6466398374928</v>
      </c>
      <c r="AC122" s="40">
        <f t="shared" si="18"/>
        <v>41163.421067398529</v>
      </c>
      <c r="AD122" s="39">
        <f t="shared" si="18"/>
        <v>1589.0438006619415</v>
      </c>
      <c r="AE122" s="40">
        <f t="shared" si="18"/>
        <v>1589.0438006619415</v>
      </c>
      <c r="AF122" t="s">
        <v>143</v>
      </c>
      <c r="AG122" s="16">
        <v>2.3199999999999998</v>
      </c>
      <c r="AH122">
        <v>0.85</v>
      </c>
      <c r="AI122">
        <v>1.31</v>
      </c>
      <c r="AJ122">
        <v>1.32</v>
      </c>
      <c r="AK122">
        <v>6.38</v>
      </c>
      <c r="AL122">
        <v>1.25</v>
      </c>
      <c r="AM122">
        <v>6.21</v>
      </c>
      <c r="AN122">
        <v>3.98</v>
      </c>
      <c r="AO122">
        <v>9.09</v>
      </c>
      <c r="AP122">
        <v>2.23</v>
      </c>
      <c r="AQ122">
        <v>3.42</v>
      </c>
      <c r="AR122">
        <v>0.65</v>
      </c>
      <c r="AS122">
        <v>2.0699999999999998</v>
      </c>
      <c r="AT122">
        <v>1.18</v>
      </c>
      <c r="AU122">
        <v>9.5500000000000007</v>
      </c>
      <c r="AV122">
        <v>1.85</v>
      </c>
      <c r="AW122">
        <v>0.79</v>
      </c>
      <c r="AX122" s="17">
        <v>2.5</v>
      </c>
      <c r="AY122">
        <v>0.72</v>
      </c>
      <c r="AZ122" s="16">
        <v>7.26</v>
      </c>
      <c r="BA122">
        <v>1.88</v>
      </c>
      <c r="BB122" s="16">
        <v>5</v>
      </c>
      <c r="BC122">
        <v>5.0999999999999996</v>
      </c>
      <c r="BD122" t="s">
        <v>145</v>
      </c>
      <c r="BE122">
        <v>2851.48</v>
      </c>
      <c r="BF122">
        <v>288859.8</v>
      </c>
      <c r="BG122">
        <v>72361620</v>
      </c>
      <c r="BH122">
        <v>10877640</v>
      </c>
      <c r="BI122">
        <v>2560.3200000000002</v>
      </c>
      <c r="BJ122">
        <v>3661339</v>
      </c>
      <c r="BK122">
        <v>42164.95</v>
      </c>
      <c r="BL122">
        <v>3500.55</v>
      </c>
      <c r="BM122">
        <v>5377078</v>
      </c>
      <c r="BN122">
        <v>13940690</v>
      </c>
      <c r="BO122">
        <v>597.80999999999995</v>
      </c>
      <c r="BP122">
        <v>366221.9</v>
      </c>
      <c r="BQ122">
        <v>10232.83</v>
      </c>
      <c r="BR122">
        <v>5723192</v>
      </c>
      <c r="BS122">
        <v>38728.120000000003</v>
      </c>
      <c r="BT122">
        <v>1108808</v>
      </c>
      <c r="BU122">
        <v>8400576</v>
      </c>
      <c r="BV122">
        <v>234.08</v>
      </c>
      <c r="BW122">
        <v>12438.76</v>
      </c>
      <c r="BX122">
        <v>5062455</v>
      </c>
      <c r="BY122">
        <v>5392671</v>
      </c>
      <c r="BZ122">
        <v>3476.76</v>
      </c>
      <c r="CA122">
        <v>45876.46</v>
      </c>
      <c r="CB122">
        <v>249027.7</v>
      </c>
      <c r="CC122">
        <v>184462.5</v>
      </c>
      <c r="CD122">
        <v>1007.09</v>
      </c>
      <c r="CE122">
        <v>1647191</v>
      </c>
      <c r="CF122">
        <v>109898.3</v>
      </c>
      <c r="CG122">
        <v>5256.75</v>
      </c>
      <c r="CH122">
        <v>1783768</v>
      </c>
      <c r="CI122">
        <v>2795.16</v>
      </c>
      <c r="CJ122">
        <v>1205.6300000000001</v>
      </c>
    </row>
    <row r="123" spans="1:88" ht="14.25" customHeight="1" x14ac:dyDescent="0.25">
      <c r="A123" t="s">
        <v>76</v>
      </c>
      <c r="B123" t="s">
        <v>77</v>
      </c>
      <c r="D123" s="3">
        <v>44160</v>
      </c>
      <c r="E123" s="4">
        <v>0.75486111111111109</v>
      </c>
      <c r="F123">
        <v>2111</v>
      </c>
      <c r="G123">
        <v>40548.736191989876</v>
      </c>
      <c r="H123" t="s">
        <v>9</v>
      </c>
      <c r="I123" s="39">
        <f t="shared" ref="I123:AE123" si="19">$G123*I76</f>
        <v>1317.833926239671</v>
      </c>
      <c r="J123" s="40">
        <f t="shared" si="19"/>
        <v>113658107.54614761</v>
      </c>
      <c r="K123" s="40">
        <f t="shared" si="19"/>
        <v>104615739.37533388</v>
      </c>
      <c r="L123" s="40">
        <f t="shared" si="19"/>
        <v>104818483.05629383</v>
      </c>
      <c r="M123" s="40">
        <f t="shared" si="19"/>
        <v>1341352.193231025</v>
      </c>
      <c r="N123" s="40">
        <f t="shared" si="19"/>
        <v>1293099.1971625572</v>
      </c>
      <c r="O123" s="40">
        <f t="shared" si="19"/>
        <v>1125227.4293277191</v>
      </c>
      <c r="P123" s="40">
        <f t="shared" si="19"/>
        <v>2184360.4186624945</v>
      </c>
      <c r="Q123" s="40">
        <f t="shared" si="19"/>
        <v>1970668.5789307081</v>
      </c>
      <c r="R123" s="40">
        <f t="shared" si="19"/>
        <v>208988186.33351582</v>
      </c>
      <c r="S123" s="40">
        <f t="shared" si="19"/>
        <v>125417241.04182468</v>
      </c>
      <c r="T123" s="40">
        <f t="shared" si="19"/>
        <v>203838496.83713311</v>
      </c>
      <c r="U123" s="40">
        <f t="shared" si="19"/>
        <v>178333341.77237147</v>
      </c>
      <c r="V123" s="40">
        <f t="shared" si="19"/>
        <v>206839103.31534037</v>
      </c>
      <c r="W123" s="40">
        <f t="shared" si="19"/>
        <v>2834.3566598200923</v>
      </c>
      <c r="X123" s="39">
        <f t="shared" si="19"/>
        <v>981.27941584615496</v>
      </c>
      <c r="Y123" s="40">
        <f t="shared" si="19"/>
        <v>5036153.0350451423</v>
      </c>
      <c r="Z123" s="40">
        <f t="shared" si="19"/>
        <v>33874414.21478834</v>
      </c>
      <c r="AA123" s="40">
        <f t="shared" si="19"/>
        <v>167871.76783483807</v>
      </c>
      <c r="AB123" s="39">
        <f t="shared" si="19"/>
        <v>1780.0895188283557</v>
      </c>
      <c r="AC123" s="40">
        <f t="shared" si="19"/>
        <v>21024.51971554675</v>
      </c>
      <c r="AD123" s="39">
        <f t="shared" si="19"/>
        <v>308.17039505912305</v>
      </c>
      <c r="AE123" s="39">
        <f t="shared" si="19"/>
        <v>835.30396555499146</v>
      </c>
      <c r="AF123" t="s">
        <v>143</v>
      </c>
      <c r="AG123" s="16">
        <v>5.58</v>
      </c>
      <c r="AH123">
        <v>11.23</v>
      </c>
      <c r="AI123">
        <v>0.79</v>
      </c>
      <c r="AJ123">
        <v>0.88</v>
      </c>
      <c r="AK123">
        <v>17.260000000000002</v>
      </c>
      <c r="AL123">
        <v>0.53</v>
      </c>
      <c r="AM123">
        <v>6.53</v>
      </c>
      <c r="AN123">
        <v>20.99</v>
      </c>
      <c r="AO123">
        <v>15.45</v>
      </c>
      <c r="AP123">
        <v>2.17</v>
      </c>
      <c r="AQ123">
        <v>18.48</v>
      </c>
      <c r="AR123">
        <v>0.46</v>
      </c>
      <c r="AS123">
        <v>10.76</v>
      </c>
      <c r="AT123">
        <v>0.28000000000000003</v>
      </c>
      <c r="AU123">
        <v>8.11</v>
      </c>
      <c r="AV123" s="16">
        <v>5.75</v>
      </c>
      <c r="AW123">
        <v>0.9</v>
      </c>
      <c r="AX123">
        <v>1.6</v>
      </c>
      <c r="AY123">
        <v>0.18</v>
      </c>
      <c r="AZ123" s="16">
        <v>7.86</v>
      </c>
      <c r="BA123">
        <v>3.89</v>
      </c>
      <c r="BB123" s="16">
        <v>0.88</v>
      </c>
      <c r="BC123" s="16">
        <v>3.46</v>
      </c>
      <c r="BD123" t="s">
        <v>145</v>
      </c>
      <c r="BE123">
        <v>2368.0500000000002</v>
      </c>
      <c r="BF123">
        <v>280601.90000000002</v>
      </c>
      <c r="BG123">
        <v>70551940</v>
      </c>
      <c r="BH123">
        <v>10545800</v>
      </c>
      <c r="BI123">
        <v>744.49</v>
      </c>
      <c r="BJ123">
        <v>1148546</v>
      </c>
      <c r="BK123">
        <v>15779.12</v>
      </c>
      <c r="BL123">
        <v>2575.88</v>
      </c>
      <c r="BM123">
        <v>4543817</v>
      </c>
      <c r="BN123">
        <v>13559690</v>
      </c>
      <c r="BO123">
        <v>578.91999999999996</v>
      </c>
      <c r="BP123">
        <v>359033.2</v>
      </c>
      <c r="BQ123">
        <v>10030.43</v>
      </c>
      <c r="BR123">
        <v>5578451</v>
      </c>
      <c r="BS123">
        <v>37325.69</v>
      </c>
      <c r="BT123">
        <v>1184743</v>
      </c>
      <c r="BU123">
        <v>9104031</v>
      </c>
      <c r="BV123">
        <v>48.52</v>
      </c>
      <c r="BW123">
        <v>4090.26</v>
      </c>
      <c r="BX123">
        <v>5275990</v>
      </c>
      <c r="BY123">
        <v>4647762</v>
      </c>
      <c r="BZ123">
        <v>3255.23</v>
      </c>
      <c r="CA123">
        <v>48053.19</v>
      </c>
      <c r="CB123">
        <v>270136.40000000002</v>
      </c>
      <c r="CC123">
        <v>170705</v>
      </c>
      <c r="CD123">
        <v>768.92</v>
      </c>
      <c r="CE123">
        <v>1776290</v>
      </c>
      <c r="CF123">
        <v>118842.9</v>
      </c>
      <c r="CG123">
        <v>2875.97</v>
      </c>
      <c r="CH123">
        <v>1907184</v>
      </c>
      <c r="CI123">
        <v>1956.47</v>
      </c>
      <c r="CJ123">
        <v>734.11</v>
      </c>
    </row>
    <row r="124" spans="1:88" ht="14.25" customHeight="1" x14ac:dyDescent="0.25">
      <c r="A124" t="s">
        <v>122</v>
      </c>
      <c r="B124" t="s">
        <v>123</v>
      </c>
      <c r="D124" s="3">
        <v>44160</v>
      </c>
      <c r="E124" s="4">
        <v>0.85277777777777775</v>
      </c>
      <c r="F124">
        <v>2412</v>
      </c>
      <c r="G124">
        <v>40200.021813491039</v>
      </c>
      <c r="H124" t="s">
        <v>9</v>
      </c>
      <c r="I124" s="39">
        <f t="shared" ref="I124:AE124" si="20">$G124*I77</f>
        <v>3959.7021486288677</v>
      </c>
      <c r="J124" s="40">
        <f t="shared" si="20"/>
        <v>99133253.792068899</v>
      </c>
      <c r="K124" s="40">
        <f t="shared" si="20"/>
        <v>102831655.79891008</v>
      </c>
      <c r="L124" s="40">
        <f t="shared" si="20"/>
        <v>102992455.88616404</v>
      </c>
      <c r="M124" s="40">
        <f t="shared" si="20"/>
        <v>10355525.619155293</v>
      </c>
      <c r="N124" s="40">
        <f t="shared" si="20"/>
        <v>10837925.880917186</v>
      </c>
      <c r="O124" s="40">
        <f t="shared" si="20"/>
        <v>8437984.5786517691</v>
      </c>
      <c r="P124" s="40">
        <f t="shared" si="20"/>
        <v>8236984.4695843142</v>
      </c>
      <c r="Q124" s="40">
        <f t="shared" si="20"/>
        <v>8582704.6571803372</v>
      </c>
      <c r="R124" s="40">
        <f t="shared" si="20"/>
        <v>251049136.22525153</v>
      </c>
      <c r="S124" s="40">
        <f t="shared" si="20"/>
        <v>127072268.95244518</v>
      </c>
      <c r="T124" s="40">
        <f t="shared" si="20"/>
        <v>223391521.21756971</v>
      </c>
      <c r="U124" s="40">
        <f t="shared" si="20"/>
        <v>176357495.69578519</v>
      </c>
      <c r="V124" s="40">
        <f t="shared" si="20"/>
        <v>227773323.59524024</v>
      </c>
      <c r="W124" s="40">
        <f t="shared" si="20"/>
        <v>28381.215400324672</v>
      </c>
      <c r="X124" s="40">
        <f t="shared" si="20"/>
        <v>26837.534562686618</v>
      </c>
      <c r="Y124" s="40">
        <f t="shared" si="20"/>
        <v>5877243.1891323896</v>
      </c>
      <c r="Z124" s="41">
        <f t="shared" si="20"/>
        <v>63516034.465315841</v>
      </c>
      <c r="AA124" s="40">
        <f t="shared" si="20"/>
        <v>239109.72974664471</v>
      </c>
      <c r="AB124" s="39">
        <f t="shared" si="20"/>
        <v>1608.0008725396417</v>
      </c>
      <c r="AC124" s="40">
        <f t="shared" si="20"/>
        <v>114328.86203756851</v>
      </c>
      <c r="AD124" s="40">
        <f t="shared" si="20"/>
        <v>4908.4226634272563</v>
      </c>
      <c r="AE124" s="40">
        <f t="shared" si="20"/>
        <v>1447.2007852856773</v>
      </c>
      <c r="AF124" t="s">
        <v>143</v>
      </c>
      <c r="AG124" s="16">
        <v>2.0499999999999998</v>
      </c>
      <c r="AH124">
        <v>0.53</v>
      </c>
      <c r="AI124">
        <v>0.63</v>
      </c>
      <c r="AJ124">
        <v>0.6</v>
      </c>
      <c r="AK124">
        <v>3.63</v>
      </c>
      <c r="AL124">
        <v>0.12</v>
      </c>
      <c r="AM124">
        <v>5.49</v>
      </c>
      <c r="AN124">
        <v>2.91</v>
      </c>
      <c r="AO124">
        <v>4.72</v>
      </c>
      <c r="AP124">
        <v>5.2</v>
      </c>
      <c r="AQ124">
        <v>13.03</v>
      </c>
      <c r="AR124">
        <v>0.26</v>
      </c>
      <c r="AS124">
        <v>2.11</v>
      </c>
      <c r="AT124">
        <v>0.2</v>
      </c>
      <c r="AU124">
        <v>4.33</v>
      </c>
      <c r="AV124">
        <v>0.42</v>
      </c>
      <c r="AW124">
        <v>0.4</v>
      </c>
      <c r="AX124" s="17">
        <v>3.95</v>
      </c>
      <c r="AY124">
        <v>0.54</v>
      </c>
      <c r="AZ124" s="16">
        <v>8.51</v>
      </c>
      <c r="BA124">
        <v>0.28000000000000003</v>
      </c>
      <c r="BB124">
        <v>2.2400000000000002</v>
      </c>
      <c r="BC124">
        <v>5.07</v>
      </c>
      <c r="BD124" t="s">
        <v>145</v>
      </c>
      <c r="BE124">
        <v>5217.7700000000004</v>
      </c>
      <c r="BF124">
        <v>258855.3</v>
      </c>
      <c r="BG124">
        <v>65608720</v>
      </c>
      <c r="BH124">
        <v>9807796</v>
      </c>
      <c r="BI124">
        <v>5981.43</v>
      </c>
      <c r="BJ124">
        <v>9000274</v>
      </c>
      <c r="BK124">
        <v>94319.26</v>
      </c>
      <c r="BL124">
        <v>8112.54</v>
      </c>
      <c r="BM124">
        <v>10005890</v>
      </c>
      <c r="BN124">
        <v>14260440</v>
      </c>
      <c r="BO124">
        <v>623.37</v>
      </c>
      <c r="BP124">
        <v>372373.6</v>
      </c>
      <c r="BQ124">
        <v>10483.02</v>
      </c>
      <c r="BR124">
        <v>5813096</v>
      </c>
      <c r="BS124">
        <v>38810.949999999997</v>
      </c>
      <c r="BT124">
        <v>1028480</v>
      </c>
      <c r="BU124">
        <v>8541610</v>
      </c>
      <c r="BV124">
        <v>460.75</v>
      </c>
      <c r="BW124">
        <v>25738.48</v>
      </c>
      <c r="BX124">
        <v>5828046</v>
      </c>
      <c r="BY124">
        <v>7633668</v>
      </c>
      <c r="BZ124">
        <v>3498.24</v>
      </c>
      <c r="CA124">
        <v>40335.21</v>
      </c>
      <c r="CB124">
        <v>254405.3</v>
      </c>
      <c r="CC124">
        <v>230709.3</v>
      </c>
      <c r="CD124">
        <v>700.77</v>
      </c>
      <c r="CE124">
        <v>1668349</v>
      </c>
      <c r="CF124">
        <v>111221.3</v>
      </c>
      <c r="CG124">
        <v>14599.35</v>
      </c>
      <c r="CH124">
        <v>1801325</v>
      </c>
      <c r="CI124">
        <v>5315.99</v>
      </c>
      <c r="CJ124">
        <v>1115.25</v>
      </c>
    </row>
    <row r="125" spans="1:88" ht="14.25" customHeight="1" x14ac:dyDescent="0.25">
      <c r="A125" t="s">
        <v>78</v>
      </c>
      <c r="B125" t="s">
        <v>79</v>
      </c>
      <c r="D125" s="3">
        <v>44160</v>
      </c>
      <c r="E125" s="4">
        <v>0.7583333333333333</v>
      </c>
      <c r="F125">
        <v>2112</v>
      </c>
      <c r="G125">
        <v>39173.623985255508</v>
      </c>
      <c r="H125" t="s">
        <v>9</v>
      </c>
      <c r="I125" s="39">
        <f t="shared" ref="I125:AE125" si="21">$G125*I78</f>
        <v>2240.7312919566152</v>
      </c>
      <c r="J125" s="40">
        <f t="shared" si="21"/>
        <v>89041647.318485767</v>
      </c>
      <c r="K125" s="40">
        <f t="shared" si="21"/>
        <v>93742482.196716428</v>
      </c>
      <c r="L125" s="40">
        <f t="shared" si="21"/>
        <v>94212565.684539497</v>
      </c>
      <c r="M125" s="40">
        <f t="shared" si="21"/>
        <v>2972494.5880011879</v>
      </c>
      <c r="N125" s="40">
        <f t="shared" si="21"/>
        <v>3185990.8387208306</v>
      </c>
      <c r="O125" s="40">
        <f t="shared" si="21"/>
        <v>2560779.7999161528</v>
      </c>
      <c r="P125" s="40">
        <f t="shared" si="21"/>
        <v>4171990.9544297117</v>
      </c>
      <c r="Q125" s="40">
        <f t="shared" si="21"/>
        <v>4485379.946311756</v>
      </c>
      <c r="R125" s="40">
        <f t="shared" si="21"/>
        <v>206170783.03439975</v>
      </c>
      <c r="S125" s="40">
        <f t="shared" si="21"/>
        <v>112114911.84580126</v>
      </c>
      <c r="T125" s="40">
        <f t="shared" si="21"/>
        <v>200451433.93255243</v>
      </c>
      <c r="U125" s="40">
        <f t="shared" si="21"/>
        <v>155049203.7336413</v>
      </c>
      <c r="V125" s="40">
        <f t="shared" si="21"/>
        <v>203311108.48347607</v>
      </c>
      <c r="W125" s="40">
        <f t="shared" si="21"/>
        <v>2702.9800549826305</v>
      </c>
      <c r="X125" s="39">
        <f t="shared" si="21"/>
        <v>368.23206546140182</v>
      </c>
      <c r="Y125" s="40">
        <f t="shared" si="21"/>
        <v>5304108.6876035957</v>
      </c>
      <c r="Z125" s="41">
        <f t="shared" si="21"/>
        <v>44266195.103338726</v>
      </c>
      <c r="AA125" s="40">
        <f t="shared" si="21"/>
        <v>198101.01649343711</v>
      </c>
      <c r="AB125" s="39">
        <f t="shared" si="21"/>
        <v>1006.7621364210665</v>
      </c>
      <c r="AC125" s="40">
        <f t="shared" si="21"/>
        <v>33505.200594589034</v>
      </c>
      <c r="AD125" s="39">
        <f t="shared" si="21"/>
        <v>709.04259413312479</v>
      </c>
      <c r="AE125" s="39">
        <f t="shared" si="21"/>
        <v>383.90151505550398</v>
      </c>
      <c r="AF125" t="s">
        <v>143</v>
      </c>
      <c r="AG125" s="16">
        <v>3.95</v>
      </c>
      <c r="AH125">
        <v>0.73</v>
      </c>
      <c r="AI125">
        <v>1.28</v>
      </c>
      <c r="AJ125">
        <v>1.1100000000000001</v>
      </c>
      <c r="AK125">
        <v>0.66</v>
      </c>
      <c r="AL125">
        <v>0.83</v>
      </c>
      <c r="AM125">
        <v>5.15</v>
      </c>
      <c r="AN125">
        <v>2.74</v>
      </c>
      <c r="AO125">
        <v>6.3</v>
      </c>
      <c r="AP125">
        <v>1.67</v>
      </c>
      <c r="AQ125">
        <v>6.87</v>
      </c>
      <c r="AR125">
        <v>0.83</v>
      </c>
      <c r="AS125">
        <v>0.81</v>
      </c>
      <c r="AT125">
        <v>1.18</v>
      </c>
      <c r="AU125">
        <v>36.659999999999997</v>
      </c>
      <c r="AV125" s="16">
        <v>11.97</v>
      </c>
      <c r="AW125">
        <v>0.7</v>
      </c>
      <c r="AX125" s="17">
        <v>1.66</v>
      </c>
      <c r="AY125">
        <v>0.39</v>
      </c>
      <c r="AZ125" s="16">
        <v>0.74</v>
      </c>
      <c r="BA125">
        <v>1.17</v>
      </c>
      <c r="BB125" s="16">
        <v>11.28</v>
      </c>
      <c r="BC125" s="16">
        <v>1.17</v>
      </c>
      <c r="BD125" t="s">
        <v>145</v>
      </c>
      <c r="BE125">
        <v>3620.57</v>
      </c>
      <c r="BF125">
        <v>264066.2</v>
      </c>
      <c r="BG125">
        <v>66486230</v>
      </c>
      <c r="BH125">
        <v>9968272</v>
      </c>
      <c r="BI125">
        <v>1963.54</v>
      </c>
      <c r="BJ125">
        <v>2951199</v>
      </c>
      <c r="BK125">
        <v>35515.910000000003</v>
      </c>
      <c r="BL125">
        <v>5078.8500000000004</v>
      </c>
      <c r="BM125">
        <v>7104998</v>
      </c>
      <c r="BN125">
        <v>14057140</v>
      </c>
      <c r="BO125">
        <v>624.48</v>
      </c>
      <c r="BP125">
        <v>371365.6</v>
      </c>
      <c r="BQ125">
        <v>10468.549999999999</v>
      </c>
      <c r="BR125">
        <v>5766762</v>
      </c>
      <c r="BS125">
        <v>42959.12</v>
      </c>
      <c r="BT125">
        <v>1203324</v>
      </c>
      <c r="BU125">
        <v>9250291</v>
      </c>
      <c r="BV125">
        <v>55.19</v>
      </c>
      <c r="BW125">
        <v>3611.23</v>
      </c>
      <c r="BX125">
        <v>5845920</v>
      </c>
      <c r="BY125">
        <v>6387327</v>
      </c>
      <c r="BZ125">
        <v>3789.8</v>
      </c>
      <c r="CA125">
        <v>48962.14</v>
      </c>
      <c r="CB125">
        <v>273922</v>
      </c>
      <c r="CC125">
        <v>211315.1</v>
      </c>
      <c r="CD125">
        <v>664.47</v>
      </c>
      <c r="CE125">
        <v>1777849</v>
      </c>
      <c r="CF125">
        <v>120013.2</v>
      </c>
      <c r="CG125">
        <v>4715.43</v>
      </c>
      <c r="CH125">
        <v>1902450</v>
      </c>
      <c r="CI125">
        <v>2287.27</v>
      </c>
      <c r="CJ125">
        <v>421.49</v>
      </c>
    </row>
    <row r="126" spans="1:88" ht="14.25" customHeight="1" x14ac:dyDescent="0.25">
      <c r="A126" t="s">
        <v>124</v>
      </c>
      <c r="B126" t="s">
        <v>125</v>
      </c>
      <c r="D126" s="3">
        <v>44160</v>
      </c>
      <c r="E126" s="4">
        <v>0.85625000000000007</v>
      </c>
      <c r="F126">
        <v>2501</v>
      </c>
      <c r="G126">
        <v>39930.736015093717</v>
      </c>
      <c r="H126" t="s">
        <v>9</v>
      </c>
      <c r="I126" s="39">
        <f t="shared" ref="I126:AE126" si="22">$G126*I79</f>
        <v>5159.0510931501085</v>
      </c>
      <c r="J126" s="40">
        <f t="shared" si="22"/>
        <v>88366718.80140239</v>
      </c>
      <c r="K126" s="40">
        <f t="shared" si="22"/>
        <v>100026493.71780977</v>
      </c>
      <c r="L126" s="40">
        <f t="shared" si="22"/>
        <v>100266078.13390033</v>
      </c>
      <c r="M126" s="40">
        <f t="shared" si="22"/>
        <v>15169686.612134103</v>
      </c>
      <c r="N126" s="40">
        <f t="shared" si="22"/>
        <v>16950597.438407283</v>
      </c>
      <c r="O126" s="40">
        <f t="shared" si="22"/>
        <v>13049364.529732628</v>
      </c>
      <c r="P126" s="40">
        <f t="shared" si="22"/>
        <v>13308914.313830737</v>
      </c>
      <c r="Q126" s="40">
        <f t="shared" si="22"/>
        <v>14670552.411945431</v>
      </c>
      <c r="R126" s="40">
        <f t="shared" si="22"/>
        <v>241301437.73921132</v>
      </c>
      <c r="S126" s="40">
        <f t="shared" si="22"/>
        <v>130653368.24138664</v>
      </c>
      <c r="T126" s="40">
        <f t="shared" si="22"/>
        <v>253959481.05599603</v>
      </c>
      <c r="U126" s="40">
        <f t="shared" si="22"/>
        <v>186756052.34259331</v>
      </c>
      <c r="V126" s="40">
        <f t="shared" si="22"/>
        <v>258671307.9057771</v>
      </c>
      <c r="W126" s="40">
        <f t="shared" si="22"/>
        <v>38277.603544068836</v>
      </c>
      <c r="X126" s="40">
        <f t="shared" si="22"/>
        <v>39535.421728544286</v>
      </c>
      <c r="Y126" s="41">
        <f t="shared" si="22"/>
        <v>8054029.4542444022</v>
      </c>
      <c r="Z126" s="41">
        <f t="shared" si="22"/>
        <v>52429056.387818053</v>
      </c>
      <c r="AA126" s="40">
        <f t="shared" si="22"/>
        <v>242738.94423575469</v>
      </c>
      <c r="AB126" s="39">
        <f t="shared" si="22"/>
        <v>4376.4086672542717</v>
      </c>
      <c r="AC126" s="40">
        <f t="shared" si="22"/>
        <v>203247.446316827</v>
      </c>
      <c r="AD126" s="40">
        <f t="shared" si="22"/>
        <v>24757.056329358104</v>
      </c>
      <c r="AE126" s="40">
        <f t="shared" si="22"/>
        <v>5366.6909204285948</v>
      </c>
      <c r="AF126" t="s">
        <v>143</v>
      </c>
      <c r="AG126" s="16">
        <v>8.76</v>
      </c>
      <c r="AH126">
        <v>0.54</v>
      </c>
      <c r="AI126">
        <v>10.81</v>
      </c>
      <c r="AJ126">
        <v>10.87</v>
      </c>
      <c r="AK126">
        <v>1.1599999999999999</v>
      </c>
      <c r="AL126">
        <v>10.97</v>
      </c>
      <c r="AM126">
        <v>8</v>
      </c>
      <c r="AN126">
        <v>3.24</v>
      </c>
      <c r="AO126">
        <v>14.88</v>
      </c>
      <c r="AP126">
        <v>4.08</v>
      </c>
      <c r="AQ126">
        <v>5.48</v>
      </c>
      <c r="AR126">
        <v>11.17</v>
      </c>
      <c r="AS126">
        <v>1</v>
      </c>
      <c r="AT126">
        <v>11.12</v>
      </c>
      <c r="AU126">
        <v>2.5099999999999998</v>
      </c>
      <c r="AV126">
        <v>11.93</v>
      </c>
      <c r="AW126" s="17">
        <v>10.53</v>
      </c>
      <c r="AX126" s="17">
        <v>0.88</v>
      </c>
      <c r="AY126">
        <v>9.68</v>
      </c>
      <c r="AZ126" s="16">
        <v>19.25</v>
      </c>
      <c r="BA126">
        <v>11.71</v>
      </c>
      <c r="BB126">
        <v>8.83</v>
      </c>
      <c r="BC126">
        <v>9.4</v>
      </c>
      <c r="BD126" t="s">
        <v>145</v>
      </c>
      <c r="BE126">
        <v>5993.61</v>
      </c>
      <c r="BF126">
        <v>233231.1</v>
      </c>
      <c r="BG126">
        <v>58128620</v>
      </c>
      <c r="BH126">
        <v>8692757</v>
      </c>
      <c r="BI126">
        <v>8848.52</v>
      </c>
      <c r="BJ126">
        <v>12811420</v>
      </c>
      <c r="BK126">
        <v>156225.29999999999</v>
      </c>
      <c r="BL126">
        <v>12760.45</v>
      </c>
      <c r="BM126">
        <v>13892130</v>
      </c>
      <c r="BN126">
        <v>14736050</v>
      </c>
      <c r="BO126">
        <v>647.82000000000005</v>
      </c>
      <c r="BP126">
        <v>385359.5</v>
      </c>
      <c r="BQ126">
        <v>11224.69</v>
      </c>
      <c r="BR126">
        <v>6010531</v>
      </c>
      <c r="BS126">
        <v>38977.660000000003</v>
      </c>
      <c r="BT126">
        <v>1097422</v>
      </c>
      <c r="BU126">
        <v>7779613</v>
      </c>
      <c r="BV126">
        <v>626.32000000000005</v>
      </c>
      <c r="BW126">
        <v>33210.26</v>
      </c>
      <c r="BX126">
        <v>7272805</v>
      </c>
      <c r="BY126">
        <v>6776599</v>
      </c>
      <c r="BZ126">
        <v>3525.29</v>
      </c>
      <c r="CA126">
        <v>45048.58</v>
      </c>
      <c r="CB126">
        <v>236478.6</v>
      </c>
      <c r="CC126">
        <v>218056.3</v>
      </c>
      <c r="CD126">
        <v>981.53</v>
      </c>
      <c r="CE126">
        <v>1532051</v>
      </c>
      <c r="CF126">
        <v>102464.9</v>
      </c>
      <c r="CG126">
        <v>23772.42</v>
      </c>
      <c r="CH126">
        <v>1672074</v>
      </c>
      <c r="CI126">
        <v>18825.11</v>
      </c>
      <c r="CJ126">
        <v>3508.68</v>
      </c>
    </row>
    <row r="127" spans="1:88" ht="14.25" customHeight="1" x14ac:dyDescent="0.25">
      <c r="A127" t="s">
        <v>80</v>
      </c>
      <c r="B127" t="s">
        <v>81</v>
      </c>
      <c r="D127" s="3">
        <v>44160</v>
      </c>
      <c r="E127" s="4">
        <v>0.76250000000000007</v>
      </c>
      <c r="F127">
        <v>2201</v>
      </c>
      <c r="G127">
        <v>39165.182570537429</v>
      </c>
      <c r="H127" t="s">
        <v>9</v>
      </c>
      <c r="I127" s="39">
        <f t="shared" ref="I127:AE127" si="23">$G127*I80</f>
        <v>2095.3372675237524</v>
      </c>
      <c r="J127" s="40">
        <f t="shared" si="23"/>
        <v>76567931.925400674</v>
      </c>
      <c r="K127" s="40">
        <f t="shared" si="23"/>
        <v>86946705.30659309</v>
      </c>
      <c r="L127" s="40">
        <f t="shared" si="23"/>
        <v>87103366.036875248</v>
      </c>
      <c r="M127" s="40">
        <f t="shared" si="23"/>
        <v>4613658.5068093091</v>
      </c>
      <c r="N127" s="40">
        <f t="shared" si="23"/>
        <v>5040558.9968281668</v>
      </c>
      <c r="O127" s="40">
        <f t="shared" si="23"/>
        <v>3274600.9147226345</v>
      </c>
      <c r="P127" s="40">
        <f t="shared" si="23"/>
        <v>5847361.7577812383</v>
      </c>
      <c r="Q127" s="40">
        <f t="shared" si="23"/>
        <v>6340843.0581700103</v>
      </c>
      <c r="R127" s="40">
        <f t="shared" si="23"/>
        <v>174245897.25632101</v>
      </c>
      <c r="S127" s="40">
        <f t="shared" si="23"/>
        <v>95798036.567534551</v>
      </c>
      <c r="T127" s="40">
        <f t="shared" si="23"/>
        <v>203658949.36679462</v>
      </c>
      <c r="U127" s="40">
        <f t="shared" si="23"/>
        <v>147887729.38634932</v>
      </c>
      <c r="V127" s="40">
        <f t="shared" si="23"/>
        <v>206087190.68616796</v>
      </c>
      <c r="W127" s="40">
        <f t="shared" si="23"/>
        <v>2768.9784077369964</v>
      </c>
      <c r="X127" s="39">
        <f t="shared" si="23"/>
        <v>834.21838875244725</v>
      </c>
      <c r="Y127" s="40">
        <f t="shared" si="23"/>
        <v>6755993.9934177063</v>
      </c>
      <c r="Z127" s="40">
        <f t="shared" si="23"/>
        <v>27591871.120943617</v>
      </c>
      <c r="AA127" s="40">
        <f t="shared" si="23"/>
        <v>163671.29796227592</v>
      </c>
      <c r="AB127" s="39">
        <f t="shared" si="23"/>
        <v>810.7192792101248</v>
      </c>
      <c r="AC127" s="40">
        <f t="shared" si="23"/>
        <v>68813.225776434265</v>
      </c>
      <c r="AD127" s="39">
        <f t="shared" si="23"/>
        <v>1989.5912745833014</v>
      </c>
      <c r="AE127" s="40">
        <f t="shared" si="23"/>
        <v>1480.4439011663148</v>
      </c>
      <c r="AF127" t="s">
        <v>143</v>
      </c>
      <c r="AG127" s="16">
        <v>0.66</v>
      </c>
      <c r="AH127">
        <v>3.95</v>
      </c>
      <c r="AI127">
        <v>0.81</v>
      </c>
      <c r="AJ127">
        <v>0.25</v>
      </c>
      <c r="AK127">
        <v>5.33</v>
      </c>
      <c r="AL127">
        <v>0.37</v>
      </c>
      <c r="AM127">
        <v>23.25</v>
      </c>
      <c r="AN127">
        <v>7.88</v>
      </c>
      <c r="AO127">
        <v>5.51</v>
      </c>
      <c r="AP127">
        <v>21.55</v>
      </c>
      <c r="AQ127">
        <v>5.54</v>
      </c>
      <c r="AR127">
        <v>0.21</v>
      </c>
      <c r="AS127">
        <v>5.03</v>
      </c>
      <c r="AT127">
        <v>0.79</v>
      </c>
      <c r="AU127">
        <v>36.46</v>
      </c>
      <c r="AV127" s="16">
        <v>16.57</v>
      </c>
      <c r="AW127">
        <v>0.19</v>
      </c>
      <c r="AX127">
        <v>21.23</v>
      </c>
      <c r="AY127">
        <v>1.51</v>
      </c>
      <c r="AZ127" s="16">
        <v>7.7</v>
      </c>
      <c r="BA127">
        <v>1.46</v>
      </c>
      <c r="BB127" s="16">
        <v>3.34</v>
      </c>
      <c r="BC127">
        <v>3.22</v>
      </c>
      <c r="BD127" t="s">
        <v>145</v>
      </c>
      <c r="BE127">
        <v>3542.78</v>
      </c>
      <c r="BF127">
        <v>227211.8</v>
      </c>
      <c r="BG127">
        <v>63534500</v>
      </c>
      <c r="BH127">
        <v>9498850</v>
      </c>
      <c r="BI127">
        <v>3040.42</v>
      </c>
      <c r="BJ127">
        <v>4801792</v>
      </c>
      <c r="BK127">
        <v>52648.13</v>
      </c>
      <c r="BL127">
        <v>6777.36</v>
      </c>
      <c r="BM127">
        <v>9160070</v>
      </c>
      <c r="BN127">
        <v>13941000</v>
      </c>
      <c r="BO127">
        <v>534.47</v>
      </c>
      <c r="BP127">
        <v>388713.3</v>
      </c>
      <c r="BQ127">
        <v>9993.76</v>
      </c>
      <c r="BR127">
        <v>6023384</v>
      </c>
      <c r="BS127">
        <v>42986.6</v>
      </c>
      <c r="BT127">
        <v>1446836</v>
      </c>
      <c r="BU127">
        <v>9528832</v>
      </c>
      <c r="BV127">
        <v>56.3</v>
      </c>
      <c r="BW127">
        <v>4170.28</v>
      </c>
      <c r="BX127">
        <v>7670658</v>
      </c>
      <c r="BY127">
        <v>4673737</v>
      </c>
      <c r="BZ127">
        <v>3766.46</v>
      </c>
      <c r="CA127">
        <v>56186.32</v>
      </c>
      <c r="CB127">
        <v>280651.7</v>
      </c>
      <c r="CC127">
        <v>179001.4</v>
      </c>
      <c r="CD127">
        <v>645.58000000000004</v>
      </c>
      <c r="CE127">
        <v>1804498</v>
      </c>
      <c r="CF127">
        <v>122612.7</v>
      </c>
      <c r="CG127">
        <v>9776.0499999999993</v>
      </c>
      <c r="CH127">
        <v>1929345</v>
      </c>
      <c r="CI127">
        <v>3381.6</v>
      </c>
      <c r="CJ127">
        <v>1247.8599999999999</v>
      </c>
    </row>
    <row r="128" spans="1:88" ht="14.25" customHeight="1" x14ac:dyDescent="0.25">
      <c r="A128" t="s">
        <v>126</v>
      </c>
      <c r="B128" t="s">
        <v>127</v>
      </c>
      <c r="D128" s="3">
        <v>44160</v>
      </c>
      <c r="E128" s="4">
        <v>0.85972222222222217</v>
      </c>
      <c r="F128">
        <v>2502</v>
      </c>
      <c r="G128">
        <v>39578.844869892942</v>
      </c>
      <c r="H128" t="s">
        <v>9</v>
      </c>
      <c r="I128" s="39">
        <f t="shared" ref="I128:AE128" si="24">$G128*I81</f>
        <v>4971.1029156585528</v>
      </c>
      <c r="J128" s="40">
        <f t="shared" si="24"/>
        <v>96097435.344100058</v>
      </c>
      <c r="K128" s="40">
        <f t="shared" si="24"/>
        <v>100728160.19387753</v>
      </c>
      <c r="L128" s="40">
        <f t="shared" si="24"/>
        <v>100451108.27978829</v>
      </c>
      <c r="M128" s="40">
        <f t="shared" si="24"/>
        <v>14390867.994693074</v>
      </c>
      <c r="N128" s="40">
        <f t="shared" si="24"/>
        <v>14513562.413789742</v>
      </c>
      <c r="O128" s="40">
        <f t="shared" si="24"/>
        <v>8418420.3038262278</v>
      </c>
      <c r="P128" s="40">
        <f t="shared" si="24"/>
        <v>10907929.646142496</v>
      </c>
      <c r="Q128" s="40">
        <f t="shared" si="24"/>
        <v>10773361.573584858</v>
      </c>
      <c r="R128" s="40">
        <f t="shared" si="24"/>
        <v>213884077.67690146</v>
      </c>
      <c r="S128" s="40">
        <f t="shared" si="24"/>
        <v>113907915.53555189</v>
      </c>
      <c r="T128" s="40">
        <f t="shared" si="24"/>
        <v>206522412.53110138</v>
      </c>
      <c r="U128" s="40">
        <f t="shared" si="24"/>
        <v>160769267.86150512</v>
      </c>
      <c r="V128" s="40">
        <f t="shared" si="24"/>
        <v>212340502.72697565</v>
      </c>
      <c r="W128" s="40">
        <f t="shared" si="24"/>
        <v>41755.681337737049</v>
      </c>
      <c r="X128" s="40">
        <f t="shared" si="24"/>
        <v>40212.106387811233</v>
      </c>
      <c r="Y128" s="40">
        <f t="shared" si="24"/>
        <v>5489585.7834541509</v>
      </c>
      <c r="Z128" s="41">
        <f t="shared" si="24"/>
        <v>61109736.479114704</v>
      </c>
      <c r="AA128" s="40">
        <f t="shared" si="24"/>
        <v>240045.6941359007</v>
      </c>
      <c r="AB128" s="39">
        <f t="shared" si="24"/>
        <v>1943.3212831117435</v>
      </c>
      <c r="AC128" s="40">
        <f t="shared" si="24"/>
        <v>136982.38209469948</v>
      </c>
      <c r="AD128" s="40">
        <f t="shared" si="24"/>
        <v>2370.7728077065872</v>
      </c>
      <c r="AE128" s="39">
        <f t="shared" si="24"/>
        <v>676.79824727516939</v>
      </c>
      <c r="AF128" t="s">
        <v>143</v>
      </c>
      <c r="AG128" s="16">
        <v>1.64</v>
      </c>
      <c r="AH128">
        <v>1.87</v>
      </c>
      <c r="AI128">
        <v>0.28000000000000003</v>
      </c>
      <c r="AJ128">
        <v>0.15</v>
      </c>
      <c r="AK128">
        <v>1.51</v>
      </c>
      <c r="AL128">
        <v>1.1200000000000001</v>
      </c>
      <c r="AM128">
        <v>4.51</v>
      </c>
      <c r="AN128">
        <v>0.8</v>
      </c>
      <c r="AO128">
        <v>3.35</v>
      </c>
      <c r="AP128">
        <v>1.63</v>
      </c>
      <c r="AQ128">
        <v>10.09</v>
      </c>
      <c r="AR128">
        <v>0.53</v>
      </c>
      <c r="AS128">
        <v>1.49</v>
      </c>
      <c r="AT128">
        <v>0.36</v>
      </c>
      <c r="AU128">
        <v>6.69</v>
      </c>
      <c r="AV128">
        <v>0.4</v>
      </c>
      <c r="AW128">
        <v>0.26</v>
      </c>
      <c r="AX128" s="17">
        <v>2.93</v>
      </c>
      <c r="AY128">
        <v>0.46</v>
      </c>
      <c r="AZ128" s="16">
        <v>13.94</v>
      </c>
      <c r="BA128">
        <v>0.39</v>
      </c>
      <c r="BB128">
        <v>3.43</v>
      </c>
      <c r="BC128" s="16">
        <v>3.52</v>
      </c>
      <c r="BD128" t="s">
        <v>145</v>
      </c>
      <c r="BE128">
        <v>6271.54</v>
      </c>
      <c r="BF128">
        <v>253207.1</v>
      </c>
      <c r="BG128">
        <v>63527440</v>
      </c>
      <c r="BH128">
        <v>9450511</v>
      </c>
      <c r="BI128">
        <v>8383.7800000000007</v>
      </c>
      <c r="BJ128">
        <v>11905070</v>
      </c>
      <c r="BK128">
        <v>103102</v>
      </c>
      <c r="BL128">
        <v>10575.33</v>
      </c>
      <c r="BM128">
        <v>11727430</v>
      </c>
      <c r="BN128">
        <v>13292620</v>
      </c>
      <c r="BO128">
        <v>564.48</v>
      </c>
      <c r="BP128">
        <v>340142.9</v>
      </c>
      <c r="BQ128">
        <v>9646.85</v>
      </c>
      <c r="BR128">
        <v>5355129</v>
      </c>
      <c r="BS128">
        <v>38573.980000000003</v>
      </c>
      <c r="BT128">
        <v>1108524</v>
      </c>
      <c r="BU128">
        <v>8309834</v>
      </c>
      <c r="BV128">
        <v>681.51</v>
      </c>
      <c r="BW128">
        <v>36581.67</v>
      </c>
      <c r="BX128">
        <v>5379446</v>
      </c>
      <c r="BY128">
        <v>8031585</v>
      </c>
      <c r="BZ128">
        <v>3420.82</v>
      </c>
      <c r="CA128">
        <v>45697.65</v>
      </c>
      <c r="CB128">
        <v>247915.1</v>
      </c>
      <c r="CC128">
        <v>229255.8</v>
      </c>
      <c r="CD128">
        <v>741.14</v>
      </c>
      <c r="CE128">
        <v>1648452</v>
      </c>
      <c r="CF128">
        <v>109093</v>
      </c>
      <c r="CG128">
        <v>17549.55</v>
      </c>
      <c r="CH128">
        <v>1791229</v>
      </c>
      <c r="CI128">
        <v>3412.72</v>
      </c>
      <c r="CJ128">
        <v>594.1</v>
      </c>
    </row>
    <row r="129" spans="1:88" ht="14.25" customHeight="1" x14ac:dyDescent="0.25">
      <c r="A129" t="s">
        <v>82</v>
      </c>
      <c r="B129" t="s">
        <v>83</v>
      </c>
      <c r="D129" s="3">
        <v>44160</v>
      </c>
      <c r="E129" s="4">
        <v>0.76597222222222217</v>
      </c>
      <c r="F129">
        <v>2202</v>
      </c>
      <c r="G129">
        <v>39150.628292644178</v>
      </c>
      <c r="H129" t="s">
        <v>9</v>
      </c>
      <c r="I129" s="39">
        <f t="shared" ref="I129:AE129" si="25">$G129*I82</f>
        <v>3582.282488776942</v>
      </c>
      <c r="J129" s="40">
        <f t="shared" si="25"/>
        <v>100421361.57063232</v>
      </c>
      <c r="K129" s="40">
        <f t="shared" si="25"/>
        <v>111892495.66037706</v>
      </c>
      <c r="L129" s="40">
        <f t="shared" si="25"/>
        <v>112401453.82818143</v>
      </c>
      <c r="M129" s="40">
        <f t="shared" si="25"/>
        <v>4482746.9395077582</v>
      </c>
      <c r="N129" s="40">
        <f t="shared" si="25"/>
        <v>5093496.7408730071</v>
      </c>
      <c r="O129" s="40">
        <f t="shared" si="25"/>
        <v>4087325.5937520526</v>
      </c>
      <c r="P129" s="40">
        <f t="shared" si="25"/>
        <v>6964896.7732613999</v>
      </c>
      <c r="Q129" s="40">
        <f t="shared" si="25"/>
        <v>7184140.2917002067</v>
      </c>
      <c r="R129" s="40">
        <f t="shared" si="25"/>
        <v>233611799.0222078</v>
      </c>
      <c r="S129" s="40">
        <f t="shared" si="25"/>
        <v>121484399.59207489</v>
      </c>
      <c r="T129" s="40">
        <f t="shared" si="25"/>
        <v>225977426.50514218</v>
      </c>
      <c r="U129" s="40">
        <f t="shared" si="25"/>
        <v>167564689.09251708</v>
      </c>
      <c r="V129" s="40">
        <f t="shared" si="25"/>
        <v>230127393.10416248</v>
      </c>
      <c r="W129" s="40">
        <f t="shared" si="25"/>
        <v>10746.847466330828</v>
      </c>
      <c r="X129" s="40">
        <f t="shared" si="25"/>
        <v>9427.4712928687168</v>
      </c>
      <c r="Y129" s="40">
        <f t="shared" si="25"/>
        <v>5946980.4376526512</v>
      </c>
      <c r="Z129" s="41">
        <f t="shared" si="25"/>
        <v>57551423.590186939</v>
      </c>
      <c r="AA129" s="40">
        <f t="shared" si="25"/>
        <v>245709.34316463486</v>
      </c>
      <c r="AB129" s="39">
        <f t="shared" si="25"/>
        <v>450.23222536540806</v>
      </c>
      <c r="AC129" s="40">
        <f t="shared" si="25"/>
        <v>47607.164003855316</v>
      </c>
      <c r="AD129" s="39">
        <f t="shared" si="25"/>
        <v>336.69540331673994</v>
      </c>
      <c r="AE129" s="39">
        <f t="shared" si="25"/>
        <v>254.47908390218714</v>
      </c>
      <c r="AF129" t="s">
        <v>143</v>
      </c>
      <c r="AG129" s="16">
        <v>0.72</v>
      </c>
      <c r="AH129">
        <v>4.75</v>
      </c>
      <c r="AI129">
        <v>0.75</v>
      </c>
      <c r="AJ129">
        <v>0.4</v>
      </c>
      <c r="AK129">
        <v>7.7</v>
      </c>
      <c r="AL129">
        <v>0.54</v>
      </c>
      <c r="AM129">
        <v>5.0999999999999996</v>
      </c>
      <c r="AN129">
        <v>5.15</v>
      </c>
      <c r="AO129">
        <v>4.72</v>
      </c>
      <c r="AP129">
        <v>1.99</v>
      </c>
      <c r="AQ129">
        <v>2.0699999999999998</v>
      </c>
      <c r="AR129">
        <v>0.32</v>
      </c>
      <c r="AS129">
        <v>5.09</v>
      </c>
      <c r="AT129">
        <v>0.24</v>
      </c>
      <c r="AU129">
        <v>10.23</v>
      </c>
      <c r="AV129">
        <v>0.4</v>
      </c>
      <c r="AW129">
        <v>0.37</v>
      </c>
      <c r="AX129" s="17">
        <v>2.59</v>
      </c>
      <c r="AY129">
        <v>0.43</v>
      </c>
      <c r="AZ129" s="16">
        <v>29.62</v>
      </c>
      <c r="BA129">
        <v>3.52</v>
      </c>
      <c r="BB129" s="16">
        <v>8.39</v>
      </c>
      <c r="BC129" s="16">
        <v>12.88</v>
      </c>
      <c r="BD129" t="s">
        <v>145</v>
      </c>
      <c r="BE129">
        <v>5381.14</v>
      </c>
      <c r="BF129">
        <v>294773.90000000002</v>
      </c>
      <c r="BG129">
        <v>80507180</v>
      </c>
      <c r="BH129">
        <v>12068430</v>
      </c>
      <c r="BI129">
        <v>2921.51</v>
      </c>
      <c r="BJ129">
        <v>4776307</v>
      </c>
      <c r="BK129">
        <v>56552.75</v>
      </c>
      <c r="BL129">
        <v>7826.82</v>
      </c>
      <c r="BM129">
        <v>9845056</v>
      </c>
      <c r="BN129">
        <v>16163690</v>
      </c>
      <c r="BO129">
        <v>670.04</v>
      </c>
      <c r="BP129">
        <v>424709.7</v>
      </c>
      <c r="BQ129">
        <v>11201.35</v>
      </c>
      <c r="BR129">
        <v>6622766</v>
      </c>
      <c r="BS129">
        <v>42500.78</v>
      </c>
      <c r="BT129">
        <v>1220354</v>
      </c>
      <c r="BU129">
        <v>9379593</v>
      </c>
      <c r="BV129">
        <v>199.63</v>
      </c>
      <c r="BW129">
        <v>12309.04</v>
      </c>
      <c r="BX129">
        <v>6650128</v>
      </c>
      <c r="BY129">
        <v>8417933</v>
      </c>
      <c r="BZ129">
        <v>3763.87</v>
      </c>
      <c r="CA129">
        <v>49486.12</v>
      </c>
      <c r="CB129">
        <v>275550.3</v>
      </c>
      <c r="CC129">
        <v>263659.90000000002</v>
      </c>
      <c r="CD129">
        <v>586.32000000000005</v>
      </c>
      <c r="CE129">
        <v>1788271</v>
      </c>
      <c r="CF129">
        <v>120124.9</v>
      </c>
      <c r="CG129">
        <v>6721.89</v>
      </c>
      <c r="CH129">
        <v>1919077</v>
      </c>
      <c r="CI129">
        <v>2002.03</v>
      </c>
      <c r="CJ129">
        <v>330.01</v>
      </c>
    </row>
    <row r="130" spans="1:88" ht="14.25" customHeight="1" x14ac:dyDescent="0.25">
      <c r="A130" t="s">
        <v>128</v>
      </c>
      <c r="B130" t="s">
        <v>129</v>
      </c>
      <c r="D130" s="3">
        <v>44160</v>
      </c>
      <c r="E130" s="4">
        <v>0.86388888888888893</v>
      </c>
      <c r="F130">
        <v>2503</v>
      </c>
      <c r="G130">
        <v>40062.633024276343</v>
      </c>
      <c r="H130" t="s">
        <v>9</v>
      </c>
      <c r="I130" s="39">
        <f t="shared" ref="I130:AE130" si="26">$G130*I83</f>
        <v>1818.8435393021462</v>
      </c>
      <c r="J130" s="40">
        <f t="shared" si="26"/>
        <v>129161928.87026693</v>
      </c>
      <c r="K130" s="40">
        <f t="shared" si="26"/>
        <v>136293077.54858813</v>
      </c>
      <c r="L130" s="40">
        <f t="shared" si="26"/>
        <v>137294643.37419504</v>
      </c>
      <c r="M130" s="40">
        <f t="shared" si="26"/>
        <v>2517936.4855757682</v>
      </c>
      <c r="N130" s="40">
        <f t="shared" si="26"/>
        <v>2658556.3274909779</v>
      </c>
      <c r="O130" s="40">
        <f t="shared" si="26"/>
        <v>2246712.4600014174</v>
      </c>
      <c r="P130" s="40">
        <f t="shared" si="26"/>
        <v>1879738.7414990461</v>
      </c>
      <c r="Q130" s="40">
        <f t="shared" si="26"/>
        <v>2131332.0768915014</v>
      </c>
      <c r="R130" s="40">
        <f t="shared" si="26"/>
        <v>228557321.40349653</v>
      </c>
      <c r="S130" s="40">
        <f t="shared" si="26"/>
        <v>124314350.2743295</v>
      </c>
      <c r="T130" s="40">
        <f t="shared" si="26"/>
        <v>225031809.69736022</v>
      </c>
      <c r="U130" s="40">
        <f t="shared" si="26"/>
        <v>174753205.2518934</v>
      </c>
      <c r="V130" s="40">
        <f t="shared" si="26"/>
        <v>230360139.88958898</v>
      </c>
      <c r="W130" s="40">
        <f t="shared" si="26"/>
        <v>26100.805415316037</v>
      </c>
      <c r="X130" s="40">
        <f t="shared" si="26"/>
        <v>26425.312742812675</v>
      </c>
      <c r="Y130" s="40">
        <f t="shared" si="26"/>
        <v>1845685.5034284112</v>
      </c>
      <c r="Z130" s="40">
        <f t="shared" si="26"/>
        <v>3328804.1779871215</v>
      </c>
      <c r="AA130" s="40">
        <f t="shared" si="26"/>
        <v>58451.381582419192</v>
      </c>
      <c r="AB130" s="39">
        <f t="shared" si="26"/>
        <v>-164.25679539953302</v>
      </c>
      <c r="AC130" s="40">
        <f t="shared" si="26"/>
        <v>53283.301922287537</v>
      </c>
      <c r="AD130" s="39">
        <f t="shared" si="26"/>
        <v>785.22760727581635</v>
      </c>
      <c r="AE130" s="40">
        <f t="shared" si="26"/>
        <v>1586.4802677613434</v>
      </c>
      <c r="AF130" t="s">
        <v>143</v>
      </c>
      <c r="AG130" s="16">
        <v>3.83</v>
      </c>
      <c r="AH130">
        <v>0.9</v>
      </c>
      <c r="AI130">
        <v>0.74</v>
      </c>
      <c r="AJ130">
        <v>0.19</v>
      </c>
      <c r="AK130">
        <v>4.33</v>
      </c>
      <c r="AL130">
        <v>0.63</v>
      </c>
      <c r="AM130">
        <v>9.0399999999999991</v>
      </c>
      <c r="AN130">
        <v>2.61</v>
      </c>
      <c r="AO130">
        <v>17.149999999999999</v>
      </c>
      <c r="AP130">
        <v>3.71</v>
      </c>
      <c r="AQ130">
        <v>15.08</v>
      </c>
      <c r="AR130">
        <v>0.45</v>
      </c>
      <c r="AS130">
        <v>2.09</v>
      </c>
      <c r="AT130">
        <v>1.3</v>
      </c>
      <c r="AU130">
        <v>5.95</v>
      </c>
      <c r="AV130">
        <v>0.65</v>
      </c>
      <c r="AW130">
        <v>0.52</v>
      </c>
      <c r="AX130">
        <v>2.08</v>
      </c>
      <c r="AY130">
        <v>1.04</v>
      </c>
      <c r="AZ130" s="16">
        <v>49.81</v>
      </c>
      <c r="BA130">
        <v>0.48</v>
      </c>
      <c r="BB130" s="16">
        <v>15.53</v>
      </c>
      <c r="BC130">
        <v>6.98</v>
      </c>
      <c r="BD130" t="s">
        <v>145</v>
      </c>
      <c r="BE130">
        <v>2647</v>
      </c>
      <c r="BF130">
        <v>342856.1</v>
      </c>
      <c r="BG130">
        <v>82249600</v>
      </c>
      <c r="BH130">
        <v>12360210</v>
      </c>
      <c r="BI130">
        <v>1491.24</v>
      </c>
      <c r="BJ130">
        <v>2097737</v>
      </c>
      <c r="BK130">
        <v>26954.55</v>
      </c>
      <c r="BL130">
        <v>2489.19</v>
      </c>
      <c r="BM130">
        <v>4168745</v>
      </c>
      <c r="BN130">
        <v>13339160</v>
      </c>
      <c r="BO130">
        <v>620.04</v>
      </c>
      <c r="BP130">
        <v>354698.3</v>
      </c>
      <c r="BQ130">
        <v>10561.98</v>
      </c>
      <c r="BR130">
        <v>5559401</v>
      </c>
      <c r="BS130">
        <v>39330.06</v>
      </c>
      <c r="BT130">
        <v>1050681</v>
      </c>
      <c r="BU130">
        <v>8049120</v>
      </c>
      <c r="BV130">
        <v>431.49</v>
      </c>
      <c r="BW130">
        <v>23998.49</v>
      </c>
      <c r="BX130">
        <v>1732762</v>
      </c>
      <c r="BY130">
        <v>410167.1</v>
      </c>
      <c r="BZ130">
        <v>3468.61</v>
      </c>
      <c r="CA130">
        <v>43819.6</v>
      </c>
      <c r="CB130">
        <v>239510.8</v>
      </c>
      <c r="CC130">
        <v>53686.04</v>
      </c>
      <c r="CD130">
        <v>442.23</v>
      </c>
      <c r="CE130">
        <v>1594067</v>
      </c>
      <c r="CF130">
        <v>106614</v>
      </c>
      <c r="CG130">
        <v>6547.36</v>
      </c>
      <c r="CH130">
        <v>1729218</v>
      </c>
      <c r="CI130">
        <v>2123.91</v>
      </c>
      <c r="CJ130">
        <v>1165.6300000000001</v>
      </c>
    </row>
    <row r="131" spans="1:88" ht="14.25" customHeight="1" x14ac:dyDescent="0.25">
      <c r="A131" t="s">
        <v>84</v>
      </c>
      <c r="B131" t="s">
        <v>85</v>
      </c>
      <c r="D131" s="3">
        <v>44160</v>
      </c>
      <c r="E131" s="4">
        <v>0.76944444444444438</v>
      </c>
      <c r="F131">
        <v>2203</v>
      </c>
      <c r="G131">
        <v>39218.288332729993</v>
      </c>
      <c r="H131" t="s">
        <v>9</v>
      </c>
      <c r="I131" s="39">
        <f t="shared" ref="I131:AE131" si="27">$G131*I84</f>
        <v>1847.1813804715828</v>
      </c>
      <c r="J131" s="40">
        <f t="shared" si="27"/>
        <v>108517003.81666389</v>
      </c>
      <c r="K131" s="40">
        <f t="shared" si="27"/>
        <v>139734761.32951698</v>
      </c>
      <c r="L131" s="40">
        <f t="shared" si="27"/>
        <v>140323035.65450791</v>
      </c>
      <c r="M131" s="40">
        <f t="shared" si="27"/>
        <v>848291.57663694967</v>
      </c>
      <c r="N131" s="40">
        <f t="shared" si="27"/>
        <v>1055364.1390337641</v>
      </c>
      <c r="O131" s="40">
        <f t="shared" si="27"/>
        <v>1136545.9958825153</v>
      </c>
      <c r="P131" s="40">
        <f t="shared" si="27"/>
        <v>1383229.0294953869</v>
      </c>
      <c r="Q131" s="40">
        <f t="shared" si="27"/>
        <v>2175830.63669986</v>
      </c>
      <c r="R131" s="40">
        <f t="shared" si="27"/>
        <v>251075481.90613741</v>
      </c>
      <c r="S131" s="40">
        <f t="shared" si="27"/>
        <v>107811074.62667476</v>
      </c>
      <c r="T131" s="40">
        <f t="shared" si="27"/>
        <v>226524833.40984845</v>
      </c>
      <c r="U131" s="40">
        <f t="shared" si="27"/>
        <v>144637047.3711082</v>
      </c>
      <c r="V131" s="40">
        <f t="shared" si="27"/>
        <v>231780084.04643425</v>
      </c>
      <c r="W131" s="40">
        <f t="shared" si="27"/>
        <v>1537.3569026430157</v>
      </c>
      <c r="X131" s="39">
        <f t="shared" si="27"/>
        <v>-125.49852266473599</v>
      </c>
      <c r="Y131" s="40">
        <f t="shared" si="27"/>
        <v>1994249.9617193202</v>
      </c>
      <c r="Z131" s="40">
        <f t="shared" si="27"/>
        <v>1884830.9372710036</v>
      </c>
      <c r="AA131" s="40">
        <f t="shared" si="27"/>
        <v>56788.08150579303</v>
      </c>
      <c r="AB131" s="39">
        <f t="shared" si="27"/>
        <v>345.12093732802396</v>
      </c>
      <c r="AC131" s="40">
        <f t="shared" si="27"/>
        <v>45493.21446596679</v>
      </c>
      <c r="AD131" s="39">
        <f t="shared" si="27"/>
        <v>121.57669383146298</v>
      </c>
      <c r="AE131" s="39">
        <f t="shared" si="27"/>
        <v>1054.9719561504369</v>
      </c>
      <c r="AF131" t="s">
        <v>143</v>
      </c>
      <c r="AG131" s="16">
        <v>31.69</v>
      </c>
      <c r="AH131">
        <v>2.64</v>
      </c>
      <c r="AI131">
        <v>18.510000000000002</v>
      </c>
      <c r="AJ131">
        <v>17.93</v>
      </c>
      <c r="AK131">
        <v>11.08</v>
      </c>
      <c r="AL131">
        <v>18.04</v>
      </c>
      <c r="AM131">
        <v>19.170000000000002</v>
      </c>
      <c r="AN131">
        <v>7.5</v>
      </c>
      <c r="AO131">
        <v>27.34</v>
      </c>
      <c r="AP131">
        <v>12.38</v>
      </c>
      <c r="AQ131">
        <v>14.56</v>
      </c>
      <c r="AR131">
        <v>17.75</v>
      </c>
      <c r="AS131">
        <v>2.48</v>
      </c>
      <c r="AT131">
        <v>17.850000000000001</v>
      </c>
      <c r="AU131">
        <v>18.920000000000002</v>
      </c>
      <c r="AV131" s="16" t="s">
        <v>144</v>
      </c>
      <c r="AW131">
        <v>17.98</v>
      </c>
      <c r="AX131">
        <v>6.14</v>
      </c>
      <c r="AY131">
        <v>23.87</v>
      </c>
      <c r="AZ131" s="16" t="s">
        <v>144</v>
      </c>
      <c r="BA131">
        <v>16.12</v>
      </c>
      <c r="BB131" s="16" t="s">
        <v>144</v>
      </c>
      <c r="BC131" s="16">
        <v>22.92</v>
      </c>
      <c r="BD131" t="s">
        <v>145</v>
      </c>
      <c r="BE131">
        <v>2772.58</v>
      </c>
      <c r="BF131">
        <v>327664.59999999998</v>
      </c>
      <c r="BG131">
        <v>88379130</v>
      </c>
      <c r="BH131">
        <v>13249710</v>
      </c>
      <c r="BI131">
        <v>583.37</v>
      </c>
      <c r="BJ131">
        <v>881818.8</v>
      </c>
      <c r="BK131">
        <v>12901.99</v>
      </c>
      <c r="BL131">
        <v>2300.27</v>
      </c>
      <c r="BM131">
        <v>4387415</v>
      </c>
      <c r="BN131">
        <v>13237190</v>
      </c>
      <c r="BO131">
        <v>610.04</v>
      </c>
      <c r="BP131">
        <v>374524.7</v>
      </c>
      <c r="BQ131">
        <v>9945.92</v>
      </c>
      <c r="BR131">
        <v>5866651</v>
      </c>
      <c r="BS131">
        <v>43805.17</v>
      </c>
      <c r="BT131">
        <v>926297.9</v>
      </c>
      <c r="BU131">
        <v>8423855</v>
      </c>
      <c r="BV131">
        <v>34.44</v>
      </c>
      <c r="BW131">
        <v>2820.31</v>
      </c>
      <c r="BX131">
        <v>1963191</v>
      </c>
      <c r="BY131">
        <v>210501.3</v>
      </c>
      <c r="BZ131">
        <v>3862.42</v>
      </c>
      <c r="CA131">
        <v>40390.93</v>
      </c>
      <c r="CB131">
        <v>241297.7</v>
      </c>
      <c r="CC131">
        <v>52012.18</v>
      </c>
      <c r="CD131">
        <v>504.83</v>
      </c>
      <c r="CE131">
        <v>1617232</v>
      </c>
      <c r="CF131">
        <v>106820.6</v>
      </c>
      <c r="CG131">
        <v>5703.61</v>
      </c>
      <c r="CH131">
        <v>1723144</v>
      </c>
      <c r="CI131">
        <v>1627.9</v>
      </c>
      <c r="CJ131">
        <v>811.89</v>
      </c>
    </row>
    <row r="132" spans="1:88" ht="14.25" customHeight="1" x14ac:dyDescent="0.25">
      <c r="A132" t="s">
        <v>130</v>
      </c>
      <c r="B132" t="s">
        <v>131</v>
      </c>
      <c r="D132" s="3">
        <v>44160</v>
      </c>
      <c r="E132" s="4">
        <v>0.86736111111111114</v>
      </c>
      <c r="F132">
        <v>2504</v>
      </c>
      <c r="G132">
        <v>39842.896948896538</v>
      </c>
      <c r="H132" t="s">
        <v>9</v>
      </c>
      <c r="I132" s="39">
        <f t="shared" ref="I132:AE132" si="28">$G132*I85</f>
        <v>1932.3805020214822</v>
      </c>
      <c r="J132" s="40">
        <f t="shared" si="28"/>
        <v>131122973.8588185</v>
      </c>
      <c r="K132" s="40">
        <f t="shared" si="28"/>
        <v>136143178.87437946</v>
      </c>
      <c r="L132" s="40">
        <f t="shared" si="28"/>
        <v>136661136.53471512</v>
      </c>
      <c r="M132" s="40">
        <f t="shared" si="28"/>
        <v>2621264.1902679033</v>
      </c>
      <c r="N132" s="40">
        <f t="shared" si="28"/>
        <v>2765495.4772229088</v>
      </c>
      <c r="O132" s="40">
        <f t="shared" si="28"/>
        <v>3205361.0595387267</v>
      </c>
      <c r="P132" s="40">
        <f t="shared" si="28"/>
        <v>1889350.1733166738</v>
      </c>
      <c r="Q132" s="40">
        <f t="shared" si="28"/>
        <v>1965848.5354585552</v>
      </c>
      <c r="R132" s="40">
        <f t="shared" si="28"/>
        <v>229853672.49818411</v>
      </c>
      <c r="S132" s="40">
        <f t="shared" si="28"/>
        <v>125903554.35851306</v>
      </c>
      <c r="T132" s="40">
        <f t="shared" si="28"/>
        <v>222283522.07789379</v>
      </c>
      <c r="U132" s="40">
        <f t="shared" si="28"/>
        <v>172559586.68567091</v>
      </c>
      <c r="V132" s="40">
        <f t="shared" si="28"/>
        <v>227463098.68125033</v>
      </c>
      <c r="W132" s="40">
        <f t="shared" si="28"/>
        <v>40360.854609232192</v>
      </c>
      <c r="X132" s="40">
        <f t="shared" si="28"/>
        <v>39344.860737035335</v>
      </c>
      <c r="Y132" s="40">
        <f t="shared" si="28"/>
        <v>2517672.658200772</v>
      </c>
      <c r="Z132" s="40">
        <f t="shared" si="28"/>
        <v>15933174.489863725</v>
      </c>
      <c r="AA132" s="40">
        <f t="shared" si="28"/>
        <v>57533.143194206597</v>
      </c>
      <c r="AB132" s="39">
        <f t="shared" si="28"/>
        <v>498.03621186120677</v>
      </c>
      <c r="AC132" s="40">
        <f t="shared" si="28"/>
        <v>81279.509775748942</v>
      </c>
      <c r="AD132" s="39">
        <f t="shared" si="28"/>
        <v>988.10384433263414</v>
      </c>
      <c r="AE132" s="40">
        <f t="shared" si="28"/>
        <v>4346.8600571246125</v>
      </c>
      <c r="AF132" t="s">
        <v>143</v>
      </c>
      <c r="AG132" s="16">
        <v>1.36</v>
      </c>
      <c r="AH132">
        <v>1.87</v>
      </c>
      <c r="AI132">
        <v>0.83</v>
      </c>
      <c r="AJ132">
        <v>1.42</v>
      </c>
      <c r="AK132">
        <v>7.04</v>
      </c>
      <c r="AL132">
        <v>0.82</v>
      </c>
      <c r="AM132">
        <v>5.18</v>
      </c>
      <c r="AN132">
        <v>3.07</v>
      </c>
      <c r="AO132">
        <v>13.35</v>
      </c>
      <c r="AP132">
        <v>2.11</v>
      </c>
      <c r="AQ132">
        <v>9.5399999999999991</v>
      </c>
      <c r="AR132">
        <v>0.45</v>
      </c>
      <c r="AS132">
        <v>2.62</v>
      </c>
      <c r="AT132">
        <v>0.72</v>
      </c>
      <c r="AU132">
        <v>5.25</v>
      </c>
      <c r="AV132">
        <v>0.47</v>
      </c>
      <c r="AW132">
        <v>0.56000000000000005</v>
      </c>
      <c r="AX132">
        <v>1.56</v>
      </c>
      <c r="AY132">
        <v>0.75</v>
      </c>
      <c r="AZ132" s="16">
        <v>25.47</v>
      </c>
      <c r="BA132">
        <v>1.53</v>
      </c>
      <c r="BB132" s="16">
        <v>3.7</v>
      </c>
      <c r="BC132">
        <v>1.55</v>
      </c>
      <c r="BD132" t="s">
        <v>145</v>
      </c>
      <c r="BE132">
        <v>2722.57</v>
      </c>
      <c r="BF132">
        <v>330350.8</v>
      </c>
      <c r="BG132">
        <v>80893340</v>
      </c>
      <c r="BH132">
        <v>12116900</v>
      </c>
      <c r="BI132">
        <v>1473.46</v>
      </c>
      <c r="BJ132">
        <v>2148284</v>
      </c>
      <c r="BK132">
        <v>38385.360000000001</v>
      </c>
      <c r="BL132">
        <v>2366.9499999999998</v>
      </c>
      <c r="BM132">
        <v>3958081</v>
      </c>
      <c r="BN132">
        <v>13646730</v>
      </c>
      <c r="BO132">
        <v>595.59</v>
      </c>
      <c r="BP132">
        <v>345003</v>
      </c>
      <c r="BQ132">
        <v>9898.15</v>
      </c>
      <c r="BR132">
        <v>5406183</v>
      </c>
      <c r="BS132">
        <v>37128.79</v>
      </c>
      <c r="BT132">
        <v>1065382</v>
      </c>
      <c r="BU132">
        <v>7883042</v>
      </c>
      <c r="BV132">
        <v>630.39</v>
      </c>
      <c r="BW132">
        <v>33802.76</v>
      </c>
      <c r="BX132">
        <v>2326398</v>
      </c>
      <c r="BY132">
        <v>2001085</v>
      </c>
      <c r="BZ132">
        <v>3397.48</v>
      </c>
      <c r="CA132">
        <v>44260.959999999999</v>
      </c>
      <c r="CB132">
        <v>235277.3</v>
      </c>
      <c r="CC132">
        <v>52199.34</v>
      </c>
      <c r="CD132">
        <v>520.39</v>
      </c>
      <c r="CE132">
        <v>1571107</v>
      </c>
      <c r="CF132">
        <v>105028</v>
      </c>
      <c r="CG132">
        <v>9873.89</v>
      </c>
      <c r="CH132">
        <v>1730495</v>
      </c>
      <c r="CI132">
        <v>2277.64</v>
      </c>
      <c r="CJ132">
        <v>2990.76</v>
      </c>
    </row>
    <row r="133" spans="1:88" ht="14.25" customHeight="1" x14ac:dyDescent="0.25">
      <c r="A133" t="s">
        <v>86</v>
      </c>
      <c r="B133" t="s">
        <v>87</v>
      </c>
      <c r="D133" s="3">
        <v>44160</v>
      </c>
      <c r="E133" s="4">
        <v>0.77361111111111114</v>
      </c>
      <c r="F133">
        <v>2204</v>
      </c>
      <c r="G133">
        <v>39284.898829163336</v>
      </c>
      <c r="H133" t="s">
        <v>9</v>
      </c>
      <c r="I133" s="39">
        <f t="shared" ref="I133:AE133" si="29">$G133*I86</f>
        <v>1429.9703173815456</v>
      </c>
      <c r="J133" s="40">
        <f t="shared" si="29"/>
        <v>123590291.71654786</v>
      </c>
      <c r="K133" s="40">
        <f t="shared" si="29"/>
        <v>128108055.08190164</v>
      </c>
      <c r="L133" s="40">
        <f t="shared" si="29"/>
        <v>128658043.66550992</v>
      </c>
      <c r="M133" s="40">
        <f t="shared" si="29"/>
        <v>529953.28520541335</v>
      </c>
      <c r="N133" s="40">
        <f t="shared" si="29"/>
        <v>596344.76422669948</v>
      </c>
      <c r="O133" s="40">
        <f t="shared" si="29"/>
        <v>920445.17956729699</v>
      </c>
      <c r="P133" s="40">
        <f t="shared" si="29"/>
        <v>1350221.9727583437</v>
      </c>
      <c r="Q133" s="40">
        <f t="shared" si="29"/>
        <v>1394221.0594470068</v>
      </c>
      <c r="R133" s="40">
        <f t="shared" si="29"/>
        <v>212020598.98099452</v>
      </c>
      <c r="S133" s="40">
        <f t="shared" si="29"/>
        <v>110626275.10292396</v>
      </c>
      <c r="T133" s="40">
        <f t="shared" si="29"/>
        <v>207777829.90744489</v>
      </c>
      <c r="U133" s="40">
        <f t="shared" si="29"/>
        <v>161225224.79488632</v>
      </c>
      <c r="V133" s="40">
        <f t="shared" si="29"/>
        <v>211784889.58801955</v>
      </c>
      <c r="W133" s="39">
        <f t="shared" si="29"/>
        <v>-3.9284898829163337</v>
      </c>
      <c r="X133" s="39">
        <f t="shared" si="29"/>
        <v>-1826.7477955560951</v>
      </c>
      <c r="Y133" s="40">
        <f t="shared" si="29"/>
        <v>2194061.5996087724</v>
      </c>
      <c r="Z133" s="40">
        <f t="shared" si="29"/>
        <v>257473.2269263365</v>
      </c>
      <c r="AA133" s="40">
        <f t="shared" si="29"/>
        <v>46906.169202021018</v>
      </c>
      <c r="AB133" s="39">
        <f t="shared" si="29"/>
        <v>-381.06351864288439</v>
      </c>
      <c r="AC133" s="40">
        <f t="shared" si="29"/>
        <v>44509.790373442062</v>
      </c>
      <c r="AD133" s="39">
        <f t="shared" si="29"/>
        <v>-78.569797658326678</v>
      </c>
      <c r="AE133" s="40">
        <f t="shared" si="29"/>
        <v>2101.7420873602387</v>
      </c>
      <c r="AF133" t="s">
        <v>143</v>
      </c>
      <c r="AG133" s="16">
        <v>8</v>
      </c>
      <c r="AH133">
        <v>1.1100000000000001</v>
      </c>
      <c r="AI133">
        <v>1.05</v>
      </c>
      <c r="AJ133">
        <v>1.06</v>
      </c>
      <c r="AK133">
        <v>16.690000000000001</v>
      </c>
      <c r="AL133">
        <v>0.86</v>
      </c>
      <c r="AM133">
        <v>10.02</v>
      </c>
      <c r="AN133">
        <v>9.0500000000000007</v>
      </c>
      <c r="AO133">
        <v>21.89</v>
      </c>
      <c r="AP133">
        <v>3.45</v>
      </c>
      <c r="AQ133">
        <v>7.11</v>
      </c>
      <c r="AR133">
        <v>0.38</v>
      </c>
      <c r="AS133">
        <v>1.89</v>
      </c>
      <c r="AT133">
        <v>0.47</v>
      </c>
      <c r="AU133" s="16" t="s">
        <v>144</v>
      </c>
      <c r="AV133" s="16">
        <v>9.0299999999999994</v>
      </c>
      <c r="AW133">
        <v>0.64</v>
      </c>
      <c r="AX133">
        <v>2.54</v>
      </c>
      <c r="AY133">
        <v>0.59</v>
      </c>
      <c r="AZ133" s="16">
        <v>50.83</v>
      </c>
      <c r="BA133">
        <v>1.08</v>
      </c>
      <c r="BB133" s="16">
        <v>52.84</v>
      </c>
      <c r="BC133">
        <v>3.84</v>
      </c>
      <c r="BD133" t="s">
        <v>145</v>
      </c>
      <c r="BE133">
        <v>2496.96</v>
      </c>
      <c r="BF133">
        <v>348852.1</v>
      </c>
      <c r="BG133">
        <v>87124850</v>
      </c>
      <c r="BH133">
        <v>13054330</v>
      </c>
      <c r="BI133">
        <v>347.8</v>
      </c>
      <c r="BJ133">
        <v>542169.4</v>
      </c>
      <c r="BK133">
        <v>12884.12</v>
      </c>
      <c r="BL133">
        <v>2121.34</v>
      </c>
      <c r="BM133">
        <v>3964571</v>
      </c>
      <c r="BN133">
        <v>13442830</v>
      </c>
      <c r="BO133">
        <v>586.70000000000005</v>
      </c>
      <c r="BP133">
        <v>369151.8</v>
      </c>
      <c r="BQ133">
        <v>10362.92</v>
      </c>
      <c r="BR133">
        <v>5761623</v>
      </c>
      <c r="BS133">
        <v>41013.54</v>
      </c>
      <c r="BT133">
        <v>1119552</v>
      </c>
      <c r="BU133">
        <v>8896855</v>
      </c>
      <c r="BV133">
        <v>5.56</v>
      </c>
      <c r="BW133">
        <v>1491.95</v>
      </c>
      <c r="BX133">
        <v>2321009</v>
      </c>
      <c r="BY133">
        <v>35166.639999999999</v>
      </c>
      <c r="BZ133">
        <v>3623.46</v>
      </c>
      <c r="CA133">
        <v>46162.36</v>
      </c>
      <c r="CB133">
        <v>262092.7</v>
      </c>
      <c r="CC133">
        <v>48177.55</v>
      </c>
      <c r="CD133">
        <v>446.68</v>
      </c>
      <c r="CE133">
        <v>1723415</v>
      </c>
      <c r="CF133">
        <v>116253.3</v>
      </c>
      <c r="CG133">
        <v>6037.1</v>
      </c>
      <c r="CH133">
        <v>1854094</v>
      </c>
      <c r="CI133">
        <v>1604.57</v>
      </c>
      <c r="CJ133">
        <v>1639.76</v>
      </c>
    </row>
    <row r="134" spans="1:88" ht="14.25" customHeight="1" x14ac:dyDescent="0.25">
      <c r="A134" t="s">
        <v>132</v>
      </c>
      <c r="B134" t="s">
        <v>133</v>
      </c>
      <c r="D134" s="3">
        <v>44160</v>
      </c>
      <c r="E134" s="4">
        <v>0.87152777777777779</v>
      </c>
      <c r="F134">
        <v>2505</v>
      </c>
      <c r="G134">
        <v>40190.217376699606</v>
      </c>
      <c r="H134" t="s">
        <v>9</v>
      </c>
      <c r="I134" s="39">
        <f t="shared" ref="I134:AE134" si="30">$G134*I87</f>
        <v>1860.8070645411917</v>
      </c>
      <c r="J134" s="40">
        <f t="shared" si="30"/>
        <v>125272907.56317267</v>
      </c>
      <c r="K134" s="40">
        <f t="shared" si="30"/>
        <v>130618206.47427371</v>
      </c>
      <c r="L134" s="40">
        <f t="shared" si="30"/>
        <v>130256494.51788342</v>
      </c>
      <c r="M134" s="40">
        <f t="shared" si="30"/>
        <v>2483755.4338800353</v>
      </c>
      <c r="N134" s="40">
        <f t="shared" si="30"/>
        <v>2740972.8250909131</v>
      </c>
      <c r="O134" s="40">
        <f t="shared" si="30"/>
        <v>3197935.5966639873</v>
      </c>
      <c r="P134" s="40">
        <f t="shared" si="30"/>
        <v>1865629.8906263958</v>
      </c>
      <c r="Q134" s="40">
        <f t="shared" si="30"/>
        <v>1846740.488459347</v>
      </c>
      <c r="R134" s="40">
        <f t="shared" si="30"/>
        <v>227557010.78687316</v>
      </c>
      <c r="S134" s="40">
        <f t="shared" si="30"/>
        <v>122218451.0425435</v>
      </c>
      <c r="T134" s="40">
        <f t="shared" si="30"/>
        <v>214374619.48731568</v>
      </c>
      <c r="U134" s="40">
        <f t="shared" si="30"/>
        <v>171290706.45949373</v>
      </c>
      <c r="V134" s="40">
        <f t="shared" si="30"/>
        <v>219920869.48530024</v>
      </c>
      <c r="W134" s="40">
        <f t="shared" si="30"/>
        <v>43686.76628847247</v>
      </c>
      <c r="X134" s="40">
        <f t="shared" si="30"/>
        <v>39997.304333291446</v>
      </c>
      <c r="Y134" s="40">
        <f t="shared" si="30"/>
        <v>2533591.303427143</v>
      </c>
      <c r="Z134" s="40">
        <f t="shared" si="30"/>
        <v>16068048.907204503</v>
      </c>
      <c r="AA134" s="40">
        <f t="shared" si="30"/>
        <v>62656.54889027468</v>
      </c>
      <c r="AB134" s="39">
        <f t="shared" si="30"/>
        <v>381.80706507864625</v>
      </c>
      <c r="AC134" s="40">
        <f t="shared" si="30"/>
        <v>178323.99450041616</v>
      </c>
      <c r="AD134" s="39">
        <f t="shared" si="30"/>
        <v>900.26086923807111</v>
      </c>
      <c r="AE134" s="40">
        <f t="shared" si="30"/>
        <v>5767.2961935563926</v>
      </c>
      <c r="AF134" t="s">
        <v>143</v>
      </c>
      <c r="AG134" s="16">
        <v>2.7</v>
      </c>
      <c r="AH134">
        <v>0.72</v>
      </c>
      <c r="AI134">
        <v>1.24</v>
      </c>
      <c r="AJ134">
        <v>0.89</v>
      </c>
      <c r="AK134">
        <v>3.17</v>
      </c>
      <c r="AL134">
        <v>0.75</v>
      </c>
      <c r="AM134">
        <v>4.75</v>
      </c>
      <c r="AN134">
        <v>7.88</v>
      </c>
      <c r="AO134">
        <v>19.68</v>
      </c>
      <c r="AP134">
        <v>1.72</v>
      </c>
      <c r="AQ134">
        <v>3.16</v>
      </c>
      <c r="AR134">
        <v>1.3</v>
      </c>
      <c r="AS134">
        <v>0.86</v>
      </c>
      <c r="AT134">
        <v>0.49</v>
      </c>
      <c r="AU134">
        <v>4.68</v>
      </c>
      <c r="AV134">
        <v>0.51</v>
      </c>
      <c r="AW134">
        <v>1.38</v>
      </c>
      <c r="AX134">
        <v>4.82</v>
      </c>
      <c r="AY134">
        <v>1.1499999999999999</v>
      </c>
      <c r="AZ134" s="16">
        <v>10.15</v>
      </c>
      <c r="BA134">
        <v>1.28</v>
      </c>
      <c r="BB134" s="16">
        <v>3.46</v>
      </c>
      <c r="BC134">
        <v>1.56</v>
      </c>
      <c r="BD134" t="s">
        <v>145</v>
      </c>
      <c r="BE134">
        <v>2664.77</v>
      </c>
      <c r="BF134">
        <v>315821.90000000002</v>
      </c>
      <c r="BG134">
        <v>77948430</v>
      </c>
      <c r="BH134">
        <v>11596370</v>
      </c>
      <c r="BI134">
        <v>1397.9</v>
      </c>
      <c r="BJ134">
        <v>2138719</v>
      </c>
      <c r="BK134">
        <v>38536.86</v>
      </c>
      <c r="BL134">
        <v>2354.7199999999998</v>
      </c>
      <c r="BM134">
        <v>3897878</v>
      </c>
      <c r="BN134">
        <v>13573010</v>
      </c>
      <c r="BO134">
        <v>578.91999999999996</v>
      </c>
      <c r="BP134">
        <v>334152.5</v>
      </c>
      <c r="BQ134">
        <v>9833.65</v>
      </c>
      <c r="BR134">
        <v>5249524</v>
      </c>
      <c r="BS134">
        <v>37471.54</v>
      </c>
      <c r="BT134">
        <v>1081295</v>
      </c>
      <c r="BU134">
        <v>7985635</v>
      </c>
      <c r="BV134">
        <v>682.25</v>
      </c>
      <c r="BW134">
        <v>34489.14</v>
      </c>
      <c r="BX134">
        <v>2350928</v>
      </c>
      <c r="BY134">
        <v>2027141</v>
      </c>
      <c r="BZ134">
        <v>3398.22</v>
      </c>
      <c r="CA134">
        <v>44929.05</v>
      </c>
      <c r="CB134">
        <v>237534.2</v>
      </c>
      <c r="CC134">
        <v>56875.25</v>
      </c>
      <c r="CD134">
        <v>509.27</v>
      </c>
      <c r="CE134">
        <v>1583858</v>
      </c>
      <c r="CF134">
        <v>106339</v>
      </c>
      <c r="CG134">
        <v>21602.12</v>
      </c>
      <c r="CH134">
        <v>1743587</v>
      </c>
      <c r="CI134">
        <v>2223.1799999999998</v>
      </c>
      <c r="CJ134">
        <v>3921.03</v>
      </c>
    </row>
    <row r="135" spans="1:88" ht="14.25" customHeight="1" x14ac:dyDescent="0.25">
      <c r="A135" t="s">
        <v>88</v>
      </c>
      <c r="B135" t="s">
        <v>89</v>
      </c>
      <c r="D135" s="3">
        <v>44160</v>
      </c>
      <c r="E135" s="4">
        <v>0.77708333333333324</v>
      </c>
      <c r="F135">
        <v>2205</v>
      </c>
      <c r="G135">
        <v>39076.717653234053</v>
      </c>
      <c r="H135" t="s">
        <v>9</v>
      </c>
      <c r="I135" s="39">
        <f t="shared" ref="I135:AE135" si="31">$G135*I88</f>
        <v>1484.9152708228939</v>
      </c>
      <c r="J135" s="40">
        <f t="shared" si="31"/>
        <v>121528591.90155791</v>
      </c>
      <c r="K135" s="40">
        <f t="shared" si="31"/>
        <v>126530411.76117186</v>
      </c>
      <c r="L135" s="40">
        <f t="shared" si="31"/>
        <v>127116562.52597037</v>
      </c>
      <c r="M135" s="40">
        <f t="shared" si="31"/>
        <v>702990.15058168059</v>
      </c>
      <c r="N135" s="40">
        <f t="shared" si="31"/>
        <v>702208.61622861587</v>
      </c>
      <c r="O135" s="40">
        <f t="shared" si="31"/>
        <v>887823.02508147759</v>
      </c>
      <c r="P135" s="40">
        <f t="shared" si="31"/>
        <v>1215285.9190155792</v>
      </c>
      <c r="Q135" s="40">
        <f t="shared" si="31"/>
        <v>1434506.3050502222</v>
      </c>
      <c r="R135" s="40">
        <f t="shared" si="31"/>
        <v>209490283.33898777</v>
      </c>
      <c r="S135" s="40">
        <f t="shared" si="31"/>
        <v>118636914.79521859</v>
      </c>
      <c r="T135" s="40">
        <f t="shared" si="31"/>
        <v>205777995.16193053</v>
      </c>
      <c r="U135" s="40">
        <f t="shared" si="31"/>
        <v>162090224.82561484</v>
      </c>
      <c r="V135" s="40">
        <f t="shared" si="31"/>
        <v>209529360.05664098</v>
      </c>
      <c r="W135" s="39">
        <f t="shared" si="31"/>
        <v>-175.84522943955324</v>
      </c>
      <c r="X135" s="39">
        <f t="shared" si="31"/>
        <v>-1508.3613014148345</v>
      </c>
      <c r="Y135" s="40">
        <f t="shared" si="31"/>
        <v>1946411.3063075882</v>
      </c>
      <c r="Z135" s="40">
        <f t="shared" si="31"/>
        <v>386898.58148467034</v>
      </c>
      <c r="AA135" s="40">
        <f t="shared" si="31"/>
        <v>51776.650890535115</v>
      </c>
      <c r="AB135" s="39">
        <f t="shared" si="31"/>
        <v>-547.07404714527672</v>
      </c>
      <c r="AC135" s="40">
        <f t="shared" si="31"/>
        <v>87649.077696203982</v>
      </c>
      <c r="AD135" s="39">
        <f t="shared" si="31"/>
        <v>-46.892061183880863</v>
      </c>
      <c r="AE135" s="40">
        <f t="shared" si="31"/>
        <v>3094.8760381361371</v>
      </c>
      <c r="AF135" t="s">
        <v>143</v>
      </c>
      <c r="AG135" s="16">
        <v>4.3600000000000003</v>
      </c>
      <c r="AH135">
        <v>0.69</v>
      </c>
      <c r="AI135">
        <v>0.88</v>
      </c>
      <c r="AJ135">
        <v>0.7</v>
      </c>
      <c r="AK135">
        <v>12.68</v>
      </c>
      <c r="AL135">
        <v>0.61</v>
      </c>
      <c r="AM135">
        <v>10.77</v>
      </c>
      <c r="AN135">
        <v>1.34</v>
      </c>
      <c r="AO135">
        <v>23.1</v>
      </c>
      <c r="AP135">
        <v>3.78</v>
      </c>
      <c r="AQ135">
        <v>2.11</v>
      </c>
      <c r="AR135">
        <v>0.38</v>
      </c>
      <c r="AS135">
        <v>2.21</v>
      </c>
      <c r="AT135">
        <v>0.24</v>
      </c>
      <c r="AU135" s="16">
        <v>55.41</v>
      </c>
      <c r="AV135" s="16">
        <v>14.58</v>
      </c>
      <c r="AW135">
        <v>0.92</v>
      </c>
      <c r="AX135">
        <v>2.74</v>
      </c>
      <c r="AY135">
        <v>0.85</v>
      </c>
      <c r="AZ135" s="16">
        <v>15.59</v>
      </c>
      <c r="BA135">
        <v>0.54</v>
      </c>
      <c r="BB135" s="16">
        <v>61.68</v>
      </c>
      <c r="BC135">
        <v>1.36</v>
      </c>
      <c r="BD135" t="s">
        <v>145</v>
      </c>
      <c r="BE135">
        <v>2609.1999999999998</v>
      </c>
      <c r="BF135">
        <v>347161.8</v>
      </c>
      <c r="BG135">
        <v>87721860</v>
      </c>
      <c r="BH135">
        <v>13150070</v>
      </c>
      <c r="BI135">
        <v>461.14</v>
      </c>
      <c r="BJ135">
        <v>647833.5</v>
      </c>
      <c r="BK135">
        <v>12496.22</v>
      </c>
      <c r="BL135">
        <v>2010.21</v>
      </c>
      <c r="BM135">
        <v>4064826</v>
      </c>
      <c r="BN135">
        <v>13299890</v>
      </c>
      <c r="BO135">
        <v>636.70000000000005</v>
      </c>
      <c r="BP135">
        <v>372677.9</v>
      </c>
      <c r="BQ135">
        <v>10543.05</v>
      </c>
      <c r="BR135">
        <v>5810215</v>
      </c>
      <c r="BS135">
        <v>41282.53</v>
      </c>
      <c r="BT135">
        <v>1114591</v>
      </c>
      <c r="BU135">
        <v>9021114</v>
      </c>
      <c r="BV135">
        <v>2.59</v>
      </c>
      <c r="BW135">
        <v>1797.91</v>
      </c>
      <c r="BX135">
        <v>2099176</v>
      </c>
      <c r="BY135">
        <v>52483.62</v>
      </c>
      <c r="BZ135">
        <v>3636.06</v>
      </c>
      <c r="CA135">
        <v>45659.34</v>
      </c>
      <c r="CB135">
        <v>265189.3</v>
      </c>
      <c r="CC135">
        <v>54038.65</v>
      </c>
      <c r="CD135">
        <v>427.42</v>
      </c>
      <c r="CE135">
        <v>1740870</v>
      </c>
      <c r="CF135">
        <v>117527.6</v>
      </c>
      <c r="CG135">
        <v>12029</v>
      </c>
      <c r="CH135">
        <v>1875958</v>
      </c>
      <c r="CI135">
        <v>1649.76</v>
      </c>
      <c r="CJ135">
        <v>2388.7800000000002</v>
      </c>
    </row>
    <row r="136" spans="1:88" ht="14.25" customHeight="1" x14ac:dyDescent="0.25">
      <c r="A136" t="s">
        <v>134</v>
      </c>
      <c r="B136" t="s">
        <v>135</v>
      </c>
      <c r="D136" s="3">
        <v>44160</v>
      </c>
      <c r="E136" s="4">
        <v>0.875</v>
      </c>
      <c r="F136">
        <v>2506</v>
      </c>
      <c r="G136">
        <v>40263.540328169816</v>
      </c>
      <c r="H136" t="s">
        <v>9</v>
      </c>
      <c r="I136" s="39">
        <f t="shared" ref="I136:AE136" si="32">$G136*I89</f>
        <v>3764.6410206838777</v>
      </c>
      <c r="J136" s="40">
        <f t="shared" si="32"/>
        <v>17949486.278298106</v>
      </c>
      <c r="K136" s="40">
        <f t="shared" si="32"/>
        <v>20433746.716546182</v>
      </c>
      <c r="L136" s="40">
        <f t="shared" si="32"/>
        <v>20945093.67871394</v>
      </c>
      <c r="M136" s="40">
        <f t="shared" si="32"/>
        <v>2710944.1702956739</v>
      </c>
      <c r="N136" s="40">
        <f t="shared" si="32"/>
        <v>3177195.96729588</v>
      </c>
      <c r="O136" s="40">
        <f t="shared" si="32"/>
        <v>2680343.8796462645</v>
      </c>
      <c r="P136" s="40">
        <f t="shared" si="32"/>
        <v>323960.44548045431</v>
      </c>
      <c r="Q136" s="40">
        <f t="shared" si="32"/>
        <v>587042.4179847159</v>
      </c>
      <c r="R136" s="40">
        <f t="shared" si="32"/>
        <v>396917980.55509806</v>
      </c>
      <c r="S136" s="40">
        <f t="shared" si="32"/>
        <v>217946543.7963832</v>
      </c>
      <c r="T136" s="40">
        <f t="shared" si="32"/>
        <v>423169808.84906477</v>
      </c>
      <c r="U136" s="40">
        <f t="shared" si="32"/>
        <v>303224722.21144688</v>
      </c>
      <c r="V136" s="40">
        <f t="shared" si="32"/>
        <v>431222516.91469872</v>
      </c>
      <c r="W136" s="40">
        <f t="shared" si="32"/>
        <v>3047.9500028424554</v>
      </c>
      <c r="X136" s="39">
        <f t="shared" si="32"/>
        <v>2303.0745067713137</v>
      </c>
      <c r="Y136" s="40">
        <f t="shared" si="32"/>
        <v>588250.32419456099</v>
      </c>
      <c r="Z136" s="40">
        <f t="shared" si="32"/>
        <v>4030380.3868497983</v>
      </c>
      <c r="AA136" s="40">
        <f t="shared" si="32"/>
        <v>323396.75591585995</v>
      </c>
      <c r="AB136" s="39">
        <f t="shared" si="32"/>
        <v>-1183.7480856481925</v>
      </c>
      <c r="AC136" s="40">
        <f t="shared" si="32"/>
        <v>8769.3990834753859</v>
      </c>
      <c r="AD136" s="39">
        <f t="shared" si="32"/>
        <v>1767.5694204066549</v>
      </c>
      <c r="AE136" s="39">
        <f t="shared" si="32"/>
        <v>20.131770164084909</v>
      </c>
      <c r="AF136" t="s">
        <v>143</v>
      </c>
      <c r="AG136" s="16">
        <v>15.54</v>
      </c>
      <c r="AH136">
        <v>0.51</v>
      </c>
      <c r="AI136">
        <v>12.7</v>
      </c>
      <c r="AJ136">
        <v>12.73</v>
      </c>
      <c r="AK136">
        <v>4.08</v>
      </c>
      <c r="AL136">
        <v>11.51</v>
      </c>
      <c r="AM136">
        <v>7.58</v>
      </c>
      <c r="AN136">
        <v>21.92</v>
      </c>
      <c r="AO136">
        <v>86.56</v>
      </c>
      <c r="AP136">
        <v>2.5299999999999998</v>
      </c>
      <c r="AQ136">
        <v>4.84</v>
      </c>
      <c r="AR136">
        <v>12.21</v>
      </c>
      <c r="AS136">
        <v>1.27</v>
      </c>
      <c r="AT136">
        <v>11.24</v>
      </c>
      <c r="AU136">
        <v>4.91</v>
      </c>
      <c r="AV136" s="16">
        <v>31.45</v>
      </c>
      <c r="AW136">
        <v>11.93</v>
      </c>
      <c r="AX136">
        <v>2.61</v>
      </c>
      <c r="AY136">
        <v>13.46</v>
      </c>
      <c r="AZ136" s="16">
        <v>34.81</v>
      </c>
      <c r="BA136">
        <v>15.01</v>
      </c>
      <c r="BB136" s="16">
        <v>13.2</v>
      </c>
      <c r="BC136" s="16" t="s">
        <v>144</v>
      </c>
      <c r="BD136" t="s">
        <v>145</v>
      </c>
      <c r="BE136">
        <v>4178.5200000000004</v>
      </c>
      <c r="BF136">
        <v>46103.03</v>
      </c>
      <c r="BG136">
        <v>10894020</v>
      </c>
      <c r="BH136">
        <v>1666798</v>
      </c>
      <c r="BI136">
        <v>1552.36</v>
      </c>
      <c r="BJ136">
        <v>2214394</v>
      </c>
      <c r="BK136">
        <v>32513.82</v>
      </c>
      <c r="BL136">
        <v>1048.97</v>
      </c>
      <c r="BM136">
        <v>2580721</v>
      </c>
      <c r="BN136">
        <v>23634130</v>
      </c>
      <c r="BO136">
        <v>1050.08</v>
      </c>
      <c r="BP136">
        <v>588933.4</v>
      </c>
      <c r="BQ136">
        <v>17715.759999999998</v>
      </c>
      <c r="BR136">
        <v>9201509</v>
      </c>
      <c r="BS136">
        <v>38223.82</v>
      </c>
      <c r="BT136">
        <v>1079151</v>
      </c>
      <c r="BU136">
        <v>7212442</v>
      </c>
      <c r="BV136">
        <v>53.33</v>
      </c>
      <c r="BW136">
        <v>4153.24</v>
      </c>
      <c r="BX136">
        <v>489814.7</v>
      </c>
      <c r="BY136">
        <v>507322.4</v>
      </c>
      <c r="BZ136">
        <v>3432.68</v>
      </c>
      <c r="CA136">
        <v>44540.04</v>
      </c>
      <c r="CB136">
        <v>214136.1</v>
      </c>
      <c r="CC136">
        <v>259140.1</v>
      </c>
      <c r="CD136">
        <v>280.38</v>
      </c>
      <c r="CE136">
        <v>1449755</v>
      </c>
      <c r="CF136">
        <v>96830.03</v>
      </c>
      <c r="CG136">
        <v>1001.18</v>
      </c>
      <c r="CH136">
        <v>1583128</v>
      </c>
      <c r="CI136">
        <v>2580.66</v>
      </c>
      <c r="CJ136">
        <v>126.67</v>
      </c>
    </row>
    <row r="137" spans="1:88" ht="14.25" customHeight="1" x14ac:dyDescent="0.25">
      <c r="A137" t="s">
        <v>90</v>
      </c>
      <c r="B137" t="s">
        <v>91</v>
      </c>
      <c r="D137" s="3">
        <v>44160</v>
      </c>
      <c r="E137" s="4">
        <v>0.78125</v>
      </c>
      <c r="F137">
        <v>2206</v>
      </c>
      <c r="G137">
        <v>39007.382061574644</v>
      </c>
      <c r="H137" t="s">
        <v>9</v>
      </c>
      <c r="I137" s="39">
        <f t="shared" ref="I137:AE137" si="33">$G137*I90</f>
        <v>1057.1000538686728</v>
      </c>
      <c r="J137" s="40">
        <f t="shared" si="33"/>
        <v>6631254.9504676899</v>
      </c>
      <c r="K137" s="40">
        <f t="shared" si="33"/>
        <v>6841894.8136001928</v>
      </c>
      <c r="L137" s="40">
        <f t="shared" si="33"/>
        <v>6951115.4833726007</v>
      </c>
      <c r="M137" s="40">
        <f t="shared" si="33"/>
        <v>516457.73849524831</v>
      </c>
      <c r="N137" s="40">
        <f t="shared" si="33"/>
        <v>546493.42268266075</v>
      </c>
      <c r="O137" s="40">
        <f t="shared" si="33"/>
        <v>567557.40899591113</v>
      </c>
      <c r="P137" s="40">
        <f t="shared" si="33"/>
        <v>187391.46342380461</v>
      </c>
      <c r="Q137" s="40">
        <f t="shared" si="33"/>
        <v>322200.97582860658</v>
      </c>
      <c r="R137" s="40">
        <f t="shared" si="33"/>
        <v>361013320.97987336</v>
      </c>
      <c r="S137" s="40">
        <f t="shared" si="33"/>
        <v>217661191.90358651</v>
      </c>
      <c r="T137" s="40">
        <f t="shared" si="33"/>
        <v>355630302.25537604</v>
      </c>
      <c r="U137" s="40">
        <f t="shared" si="33"/>
        <v>281399254.19219947</v>
      </c>
      <c r="V137" s="40">
        <f t="shared" si="33"/>
        <v>361832476.00316638</v>
      </c>
      <c r="W137" s="39">
        <f t="shared" si="33"/>
        <v>-89.716978741621688</v>
      </c>
      <c r="X137" s="39">
        <f t="shared" si="33"/>
        <v>-1626.6078319676626</v>
      </c>
      <c r="Y137" s="40">
        <f t="shared" si="33"/>
        <v>356020.37607599178</v>
      </c>
      <c r="Z137" s="40">
        <f t="shared" si="33"/>
        <v>596812.94554209209</v>
      </c>
      <c r="AA137" s="40">
        <f t="shared" si="33"/>
        <v>263416.85106181359</v>
      </c>
      <c r="AB137" s="39">
        <f t="shared" si="33"/>
        <v>-846.46019073616981</v>
      </c>
      <c r="AC137" s="40">
        <f t="shared" si="33"/>
        <v>5429.8275829711902</v>
      </c>
      <c r="AD137" s="39">
        <f t="shared" si="33"/>
        <v>-97.518455153936614</v>
      </c>
      <c r="AE137" s="39">
        <f t="shared" si="33"/>
        <v>-11.702214618472393</v>
      </c>
      <c r="AF137" t="s">
        <v>143</v>
      </c>
      <c r="AG137" s="16">
        <v>8.7100000000000009</v>
      </c>
      <c r="AH137">
        <v>1.1000000000000001</v>
      </c>
      <c r="AI137">
        <v>0.51</v>
      </c>
      <c r="AJ137">
        <v>0.34</v>
      </c>
      <c r="AK137">
        <v>9.92</v>
      </c>
      <c r="AL137">
        <v>0.32</v>
      </c>
      <c r="AM137">
        <v>10.57</v>
      </c>
      <c r="AN137">
        <v>13.65</v>
      </c>
      <c r="AO137">
        <v>99.42</v>
      </c>
      <c r="AP137">
        <v>3.01</v>
      </c>
      <c r="AQ137">
        <v>3.21</v>
      </c>
      <c r="AR137">
        <v>0.23</v>
      </c>
      <c r="AS137">
        <v>0.16</v>
      </c>
      <c r="AT137">
        <v>0.38</v>
      </c>
      <c r="AU137" s="16" t="s">
        <v>144</v>
      </c>
      <c r="AV137" s="16">
        <v>14.31</v>
      </c>
      <c r="AW137">
        <v>0.3</v>
      </c>
      <c r="AX137">
        <v>3.57</v>
      </c>
      <c r="AY137">
        <v>0.65</v>
      </c>
      <c r="AZ137" s="16">
        <v>16.66</v>
      </c>
      <c r="BA137">
        <v>4.3</v>
      </c>
      <c r="BB137" s="16">
        <v>21.8</v>
      </c>
      <c r="BC137" s="16">
        <v>63.61</v>
      </c>
      <c r="BD137" t="s">
        <v>145</v>
      </c>
      <c r="BE137">
        <v>2042.43</v>
      </c>
      <c r="BF137">
        <v>18900.46</v>
      </c>
      <c r="BG137">
        <v>4652234</v>
      </c>
      <c r="BH137">
        <v>706218.2</v>
      </c>
      <c r="BI137">
        <v>342.24</v>
      </c>
      <c r="BJ137">
        <v>497584.2</v>
      </c>
      <c r="BK137">
        <v>8456.19</v>
      </c>
      <c r="BL137">
        <v>1003.4</v>
      </c>
      <c r="BM137">
        <v>2951477</v>
      </c>
      <c r="BN137">
        <v>22679240</v>
      </c>
      <c r="BO137">
        <v>1162.31</v>
      </c>
      <c r="BP137">
        <v>630982.69999999995</v>
      </c>
      <c r="BQ137">
        <v>18219.740000000002</v>
      </c>
      <c r="BR137">
        <v>9828692</v>
      </c>
      <c r="BS137">
        <v>41038.480000000003</v>
      </c>
      <c r="BT137">
        <v>1101641</v>
      </c>
      <c r="BU137">
        <v>8824805</v>
      </c>
      <c r="BV137">
        <v>4.07</v>
      </c>
      <c r="BW137">
        <v>1647.15</v>
      </c>
      <c r="BX137">
        <v>379005.4</v>
      </c>
      <c r="BY137">
        <v>79637.91</v>
      </c>
      <c r="BZ137">
        <v>3653.1</v>
      </c>
      <c r="CA137">
        <v>45536.76</v>
      </c>
      <c r="CB137">
        <v>260347.5</v>
      </c>
      <c r="CC137">
        <v>267992.5</v>
      </c>
      <c r="CD137">
        <v>380.38</v>
      </c>
      <c r="CE137">
        <v>1725381</v>
      </c>
      <c r="CF137">
        <v>116478.8</v>
      </c>
      <c r="CG137">
        <v>785.61</v>
      </c>
      <c r="CH137">
        <v>1855679</v>
      </c>
      <c r="CI137">
        <v>1590.86</v>
      </c>
      <c r="CJ137">
        <v>125.56</v>
      </c>
    </row>
    <row r="138" spans="1:88" ht="14.25" customHeight="1" x14ac:dyDescent="0.25">
      <c r="A138" t="s">
        <v>136</v>
      </c>
      <c r="B138" t="s">
        <v>137</v>
      </c>
      <c r="D138" s="3">
        <v>44160</v>
      </c>
      <c r="E138" s="4">
        <v>0.87847222222222221</v>
      </c>
      <c r="F138">
        <v>2507</v>
      </c>
      <c r="G138">
        <v>39954.194708602437</v>
      </c>
      <c r="H138" t="s">
        <v>9</v>
      </c>
      <c r="I138" s="39">
        <f t="shared" ref="I138:AE138" si="34">$G138*I91</f>
        <v>371.57401079000266</v>
      </c>
      <c r="J138" s="40">
        <f t="shared" si="34"/>
        <v>1896625.6228173578</v>
      </c>
      <c r="K138" s="40">
        <f t="shared" si="34"/>
        <v>2034068.0526149499</v>
      </c>
      <c r="L138" s="40">
        <f t="shared" si="34"/>
        <v>2020084.0844669393</v>
      </c>
      <c r="M138" s="40">
        <f t="shared" si="34"/>
        <v>586527.57832228381</v>
      </c>
      <c r="N138" s="40">
        <f t="shared" si="34"/>
        <v>508217.356693423</v>
      </c>
      <c r="O138" s="40">
        <f t="shared" si="34"/>
        <v>487441.17544494971</v>
      </c>
      <c r="P138" s="40">
        <f t="shared" si="34"/>
        <v>336614.09041997558</v>
      </c>
      <c r="Q138" s="39">
        <f t="shared" si="34"/>
        <v>245198.89292669314</v>
      </c>
      <c r="R138" s="40">
        <f t="shared" si="34"/>
        <v>430706218.95873427</v>
      </c>
      <c r="S138" s="40">
        <f t="shared" si="34"/>
        <v>242402099.29709098</v>
      </c>
      <c r="T138" s="40">
        <f t="shared" si="34"/>
        <v>419519044.44032562</v>
      </c>
      <c r="U138" s="40">
        <f t="shared" si="34"/>
        <v>332219129.00202924</v>
      </c>
      <c r="V138" s="40">
        <f t="shared" si="34"/>
        <v>427110341.43496007</v>
      </c>
      <c r="W138" s="40">
        <f t="shared" si="34"/>
        <v>1538.2364962811939</v>
      </c>
      <c r="X138" s="39">
        <f t="shared" si="34"/>
        <v>-315.63813819795928</v>
      </c>
      <c r="Y138" s="40">
        <f t="shared" si="34"/>
        <v>110473.34836928574</v>
      </c>
      <c r="Z138" s="40">
        <f t="shared" si="34"/>
        <v>1797139.6779929376</v>
      </c>
      <c r="AA138" s="40">
        <f t="shared" si="34"/>
        <v>149628.45918371613</v>
      </c>
      <c r="AB138" s="39">
        <f t="shared" si="34"/>
        <v>-1434.3555900388276</v>
      </c>
      <c r="AC138" s="40">
        <f t="shared" si="34"/>
        <v>8622.1152181164052</v>
      </c>
      <c r="AD138" s="39">
        <f t="shared" si="34"/>
        <v>-119.86258412580732</v>
      </c>
      <c r="AE138" s="39">
        <f t="shared" si="34"/>
        <v>299.65646031451826</v>
      </c>
      <c r="AF138" t="s">
        <v>143</v>
      </c>
      <c r="AG138" s="16">
        <v>16.22</v>
      </c>
      <c r="AH138">
        <v>3.44</v>
      </c>
      <c r="AI138">
        <v>1.0900000000000001</v>
      </c>
      <c r="AJ138">
        <v>1.1200000000000001</v>
      </c>
      <c r="AK138">
        <v>6.29</v>
      </c>
      <c r="AL138">
        <v>1.63</v>
      </c>
      <c r="AM138">
        <v>9.1999999999999993</v>
      </c>
      <c r="AN138">
        <v>38.049999999999997</v>
      </c>
      <c r="AO138" s="16" t="s">
        <v>144</v>
      </c>
      <c r="AP138">
        <v>3.15</v>
      </c>
      <c r="AQ138">
        <v>3.44</v>
      </c>
      <c r="AR138">
        <v>0.28999999999999998</v>
      </c>
      <c r="AS138">
        <v>2.4500000000000002</v>
      </c>
      <c r="AT138">
        <v>0.75</v>
      </c>
      <c r="AU138">
        <v>15.48</v>
      </c>
      <c r="AV138" s="16">
        <v>40.18</v>
      </c>
      <c r="AW138">
        <v>0.64</v>
      </c>
      <c r="AX138">
        <v>1.3</v>
      </c>
      <c r="AY138">
        <v>0.08</v>
      </c>
      <c r="AZ138" s="16">
        <v>2.5499999999999998</v>
      </c>
      <c r="BA138">
        <v>4.9800000000000004</v>
      </c>
      <c r="BB138" s="16">
        <v>29.14</v>
      </c>
      <c r="BC138" s="16">
        <v>1.52</v>
      </c>
      <c r="BD138" t="s">
        <v>145</v>
      </c>
      <c r="BE138">
        <v>1095.6400000000001</v>
      </c>
      <c r="BF138">
        <v>4874.3100000000004</v>
      </c>
      <c r="BG138">
        <v>1230285</v>
      </c>
      <c r="BH138">
        <v>183336.9</v>
      </c>
      <c r="BI138">
        <v>346.68</v>
      </c>
      <c r="BJ138">
        <v>411895.1</v>
      </c>
      <c r="BK138">
        <v>7138.79</v>
      </c>
      <c r="BL138">
        <v>1048.97</v>
      </c>
      <c r="BM138">
        <v>2615305</v>
      </c>
      <c r="BN138">
        <v>25808370</v>
      </c>
      <c r="BO138">
        <v>1161.2</v>
      </c>
      <c r="BP138">
        <v>660520.19999999995</v>
      </c>
      <c r="BQ138">
        <v>19296.650000000001</v>
      </c>
      <c r="BR138">
        <v>10297570</v>
      </c>
      <c r="BS138">
        <v>37723.64</v>
      </c>
      <c r="BT138">
        <v>1077343</v>
      </c>
      <c r="BU138">
        <v>8022685</v>
      </c>
      <c r="BV138">
        <v>29.26</v>
      </c>
      <c r="BW138">
        <v>2581</v>
      </c>
      <c r="BX138">
        <v>106463.6</v>
      </c>
      <c r="BY138">
        <v>228215.8</v>
      </c>
      <c r="BZ138">
        <v>3354.14</v>
      </c>
      <c r="CA138">
        <v>44830.89</v>
      </c>
      <c r="CB138">
        <v>236567.4</v>
      </c>
      <c r="CC138">
        <v>135284.29999999999</v>
      </c>
      <c r="CD138">
        <v>278.89999999999998</v>
      </c>
      <c r="CE138">
        <v>1598231</v>
      </c>
      <c r="CF138">
        <v>107472.8</v>
      </c>
      <c r="CG138">
        <v>1103.42</v>
      </c>
      <c r="CH138">
        <v>1756468</v>
      </c>
      <c r="CI138">
        <v>1489.74</v>
      </c>
      <c r="CJ138">
        <v>328.53</v>
      </c>
    </row>
    <row r="139" spans="1:88" ht="14.25" customHeight="1" x14ac:dyDescent="0.25">
      <c r="A139" t="s">
        <v>92</v>
      </c>
      <c r="B139" t="s">
        <v>93</v>
      </c>
      <c r="D139" s="3">
        <v>44160</v>
      </c>
      <c r="E139" s="4">
        <v>0.78472222222222221</v>
      </c>
      <c r="F139">
        <v>2207</v>
      </c>
      <c r="G139">
        <v>39598.601878051937</v>
      </c>
      <c r="H139" t="s">
        <v>9</v>
      </c>
      <c r="I139" s="39">
        <f t="shared" ref="I139:AE139" si="35">$G139*I92</f>
        <v>122.755665821961</v>
      </c>
      <c r="J139" s="40">
        <f t="shared" si="35"/>
        <v>1477423.8360701178</v>
      </c>
      <c r="K139" s="40">
        <f t="shared" si="35"/>
        <v>1603743.3760611035</v>
      </c>
      <c r="L139" s="40">
        <f t="shared" si="35"/>
        <v>1562164.844089149</v>
      </c>
      <c r="M139" s="40">
        <f t="shared" si="35"/>
        <v>40311.376711856872</v>
      </c>
      <c r="N139" s="40">
        <f t="shared" si="35"/>
        <v>38553.198788471367</v>
      </c>
      <c r="O139" s="40">
        <f t="shared" si="35"/>
        <v>108262.57753459399</v>
      </c>
      <c r="P139" s="40">
        <f t="shared" si="35"/>
        <v>245630.12744955617</v>
      </c>
      <c r="Q139" s="40">
        <f t="shared" si="35"/>
        <v>382680.88854949392</v>
      </c>
      <c r="R139" s="40">
        <f t="shared" si="35"/>
        <v>378087450.73163992</v>
      </c>
      <c r="S139" s="40">
        <f t="shared" si="35"/>
        <v>204209989.88511384</v>
      </c>
      <c r="T139" s="40">
        <f t="shared" si="35"/>
        <v>373335618.50627369</v>
      </c>
      <c r="U139" s="40">
        <f t="shared" si="35"/>
        <v>288040230.0609498</v>
      </c>
      <c r="V139" s="40">
        <f t="shared" si="35"/>
        <v>378047852.12976182</v>
      </c>
      <c r="W139" s="39">
        <f t="shared" si="35"/>
        <v>-241.55147145611684</v>
      </c>
      <c r="X139" s="39">
        <f t="shared" si="35"/>
        <v>-1920.5321910855191</v>
      </c>
      <c r="Y139" s="40">
        <f t="shared" si="35"/>
        <v>92106.347968348811</v>
      </c>
      <c r="Z139" s="39">
        <f t="shared" si="35"/>
        <v>2851.0993352197393</v>
      </c>
      <c r="AA139" s="40">
        <f t="shared" si="35"/>
        <v>126081.94837971737</v>
      </c>
      <c r="AB139" s="39">
        <f t="shared" si="35"/>
        <v>-791.97203756103875</v>
      </c>
      <c r="AC139" s="40">
        <f t="shared" si="35"/>
        <v>6434.7728051834401</v>
      </c>
      <c r="AD139" s="39">
        <f t="shared" si="35"/>
        <v>-98.996504695129843</v>
      </c>
      <c r="AE139" s="39">
        <f t="shared" si="35"/>
        <v>150.47468713659737</v>
      </c>
      <c r="AF139" t="s">
        <v>143</v>
      </c>
      <c r="AG139" s="16">
        <v>38.79</v>
      </c>
      <c r="AH139">
        <v>5.82</v>
      </c>
      <c r="AI139">
        <v>1.25</v>
      </c>
      <c r="AJ139">
        <v>0.75</v>
      </c>
      <c r="AK139">
        <v>79.02</v>
      </c>
      <c r="AL139">
        <v>4.47</v>
      </c>
      <c r="AM139">
        <v>17.86</v>
      </c>
      <c r="AN139">
        <v>20.93</v>
      </c>
      <c r="AO139">
        <v>99.03</v>
      </c>
      <c r="AP139">
        <v>2.92</v>
      </c>
      <c r="AQ139">
        <v>13</v>
      </c>
      <c r="AR139">
        <v>0.62</v>
      </c>
      <c r="AS139">
        <v>1.44</v>
      </c>
      <c r="AT139">
        <v>0.46</v>
      </c>
      <c r="AU139" s="16">
        <v>15.46</v>
      </c>
      <c r="AV139" s="16">
        <v>7.42</v>
      </c>
      <c r="AW139">
        <v>0.93</v>
      </c>
      <c r="AX139" s="16">
        <v>3.94</v>
      </c>
      <c r="AY139">
        <v>0.51</v>
      </c>
      <c r="AZ139" s="16">
        <v>18.670000000000002</v>
      </c>
      <c r="BA139">
        <v>6.38</v>
      </c>
      <c r="BB139" s="16">
        <v>13.55</v>
      </c>
      <c r="BC139" s="16">
        <v>8.43</v>
      </c>
      <c r="BD139" t="s">
        <v>145</v>
      </c>
      <c r="BE139">
        <v>928.95</v>
      </c>
      <c r="BF139">
        <v>4205.2</v>
      </c>
      <c r="BG139">
        <v>1091161</v>
      </c>
      <c r="BH139">
        <v>159774.39999999999</v>
      </c>
      <c r="BI139">
        <v>43.33</v>
      </c>
      <c r="BJ139">
        <v>49150.69</v>
      </c>
      <c r="BK139">
        <v>2829.35</v>
      </c>
      <c r="BL139">
        <v>1063.4100000000001</v>
      </c>
      <c r="BM139">
        <v>3040431</v>
      </c>
      <c r="BN139">
        <v>23638040</v>
      </c>
      <c r="BO139">
        <v>1081.19</v>
      </c>
      <c r="BP139">
        <v>660865.5</v>
      </c>
      <c r="BQ139">
        <v>18496.71</v>
      </c>
      <c r="BR139">
        <v>10246880</v>
      </c>
      <c r="BS139">
        <v>41318.53</v>
      </c>
      <c r="BT139">
        <v>1113781</v>
      </c>
      <c r="BU139">
        <v>8938336</v>
      </c>
      <c r="BV139">
        <v>1.48</v>
      </c>
      <c r="BW139">
        <v>1425.27</v>
      </c>
      <c r="BX139">
        <v>100307</v>
      </c>
      <c r="BY139">
        <v>1140.06</v>
      </c>
      <c r="BZ139">
        <v>3583.08</v>
      </c>
      <c r="CA139">
        <v>45762.239999999998</v>
      </c>
      <c r="CB139">
        <v>262890.2</v>
      </c>
      <c r="CC139">
        <v>127902.1</v>
      </c>
      <c r="CD139">
        <v>390.38</v>
      </c>
      <c r="CE139">
        <v>1728595</v>
      </c>
      <c r="CF139">
        <v>117212.5</v>
      </c>
      <c r="CG139">
        <v>911.17</v>
      </c>
      <c r="CH139">
        <v>1864984</v>
      </c>
      <c r="CI139">
        <v>1598.64</v>
      </c>
      <c r="CJ139">
        <v>243.34</v>
      </c>
    </row>
    <row r="140" spans="1:88" ht="14.25" customHeight="1" x14ac:dyDescent="0.25">
      <c r="A140" t="s">
        <v>138</v>
      </c>
      <c r="B140" t="s">
        <v>139</v>
      </c>
      <c r="D140" s="3">
        <v>44160</v>
      </c>
      <c r="E140" s="4">
        <v>0.88263888888888886</v>
      </c>
      <c r="F140">
        <v>2508</v>
      </c>
      <c r="G140">
        <v>39643.997018929302</v>
      </c>
      <c r="H140" t="s">
        <v>9</v>
      </c>
      <c r="I140" s="40">
        <f t="shared" ref="I140:AE140" si="36">$G140*I93</f>
        <v>65174.731099119766</v>
      </c>
      <c r="J140" s="40">
        <f t="shared" si="36"/>
        <v>39184126.653509721</v>
      </c>
      <c r="K140" s="40">
        <f t="shared" si="36"/>
        <v>40476520.95632682</v>
      </c>
      <c r="L140" s="40">
        <f t="shared" si="36"/>
        <v>41309044.89372433</v>
      </c>
      <c r="M140" s="40">
        <f t="shared" si="36"/>
        <v>35041328.965031609</v>
      </c>
      <c r="N140" s="40">
        <f t="shared" si="36"/>
        <v>35889710.501236692</v>
      </c>
      <c r="O140" s="40">
        <f t="shared" si="36"/>
        <v>28178953.081054945</v>
      </c>
      <c r="P140" s="40">
        <f t="shared" si="36"/>
        <v>407936.7293247825</v>
      </c>
      <c r="Q140" s="40">
        <f t="shared" si="36"/>
        <v>319411.68398151337</v>
      </c>
      <c r="R140" s="40">
        <f t="shared" si="36"/>
        <v>273940019.40080148</v>
      </c>
      <c r="S140" s="40">
        <f t="shared" si="36"/>
        <v>149338936.77030668</v>
      </c>
      <c r="T140" s="40">
        <f t="shared" si="36"/>
        <v>264821900.08644775</v>
      </c>
      <c r="U140" s="40">
        <f t="shared" si="36"/>
        <v>215147971.82172933</v>
      </c>
      <c r="V140" s="40">
        <f t="shared" si="36"/>
        <v>269777399.7138139</v>
      </c>
      <c r="W140" s="40">
        <f t="shared" si="36"/>
        <v>37138.496407332968</v>
      </c>
      <c r="X140" s="40">
        <f t="shared" si="36"/>
        <v>34973.934170099426</v>
      </c>
      <c r="Y140" s="40">
        <f t="shared" si="36"/>
        <v>3155265.7227365831</v>
      </c>
      <c r="Z140" s="41">
        <f t="shared" si="36"/>
        <v>40159368.980175383</v>
      </c>
      <c r="AA140" s="40">
        <f t="shared" si="36"/>
        <v>1100913.7972156666</v>
      </c>
      <c r="AB140" s="39">
        <f t="shared" si="36"/>
        <v>7437.2138407511366</v>
      </c>
      <c r="AC140" s="40">
        <f t="shared" si="36"/>
        <v>9748.4588669547156</v>
      </c>
      <c r="AD140" s="39">
        <f t="shared" si="36"/>
        <v>852.34593590697989</v>
      </c>
      <c r="AE140" s="39">
        <f t="shared" si="36"/>
        <v>170.46918718139599</v>
      </c>
      <c r="AF140" t="s">
        <v>143</v>
      </c>
      <c r="AG140">
        <v>1.22</v>
      </c>
      <c r="AH140">
        <v>1.45</v>
      </c>
      <c r="AI140">
        <v>0.7</v>
      </c>
      <c r="AJ140">
        <v>0.64</v>
      </c>
      <c r="AK140">
        <v>2.79</v>
      </c>
      <c r="AL140">
        <v>0.68</v>
      </c>
      <c r="AM140">
        <v>2.89</v>
      </c>
      <c r="AN140">
        <v>18.149999999999999</v>
      </c>
      <c r="AO140">
        <v>97.22</v>
      </c>
      <c r="AP140">
        <v>0.92</v>
      </c>
      <c r="AQ140">
        <v>12.71</v>
      </c>
      <c r="AR140">
        <v>0.1</v>
      </c>
      <c r="AS140">
        <v>4.1100000000000003</v>
      </c>
      <c r="AT140">
        <v>0.83</v>
      </c>
      <c r="AU140">
        <v>5.95</v>
      </c>
      <c r="AV140">
        <v>1.18</v>
      </c>
      <c r="AW140">
        <v>1.01</v>
      </c>
      <c r="AX140" s="17">
        <v>2.29</v>
      </c>
      <c r="AY140">
        <v>0.57999999999999996</v>
      </c>
      <c r="AZ140" s="16">
        <v>4.08</v>
      </c>
      <c r="BA140">
        <v>6.89</v>
      </c>
      <c r="BB140" s="16">
        <v>6.8</v>
      </c>
      <c r="BC140" s="16">
        <v>26.47</v>
      </c>
      <c r="BD140" t="s">
        <v>145</v>
      </c>
      <c r="BE140">
        <v>70518.759999999995</v>
      </c>
      <c r="BF140">
        <v>97907.32</v>
      </c>
      <c r="BG140">
        <v>24498040</v>
      </c>
      <c r="BH140">
        <v>3729654</v>
      </c>
      <c r="BI140">
        <v>19325.48</v>
      </c>
      <c r="BJ140">
        <v>28231790</v>
      </c>
      <c r="BK140">
        <v>338915.7</v>
      </c>
      <c r="BL140">
        <v>1081.19</v>
      </c>
      <c r="BM140">
        <v>2663556</v>
      </c>
      <c r="BN140">
        <v>16912810</v>
      </c>
      <c r="BO140">
        <v>701.16</v>
      </c>
      <c r="BP140">
        <v>418559.2</v>
      </c>
      <c r="BQ140">
        <v>12235.57</v>
      </c>
      <c r="BR140">
        <v>6528646</v>
      </c>
      <c r="BS140">
        <v>36626.769999999997</v>
      </c>
      <c r="BT140">
        <v>1103237</v>
      </c>
      <c r="BU140">
        <v>7988154</v>
      </c>
      <c r="BV140">
        <v>575.20000000000005</v>
      </c>
      <c r="BW140">
        <v>30903.37</v>
      </c>
      <c r="BX140">
        <v>2968421</v>
      </c>
      <c r="BY140">
        <v>5243197</v>
      </c>
      <c r="BZ140">
        <v>3328.57</v>
      </c>
      <c r="CA140">
        <v>45703.41</v>
      </c>
      <c r="CB140">
        <v>240812.6</v>
      </c>
      <c r="CC140">
        <v>1017588</v>
      </c>
      <c r="CD140">
        <v>1441.94</v>
      </c>
      <c r="CE140">
        <v>1606107</v>
      </c>
      <c r="CF140">
        <v>106367.4</v>
      </c>
      <c r="CG140">
        <v>1257.8800000000001</v>
      </c>
      <c r="CH140">
        <v>1769644</v>
      </c>
      <c r="CI140">
        <v>2229.11</v>
      </c>
      <c r="CJ140">
        <v>244.82</v>
      </c>
    </row>
    <row r="141" spans="1:88" ht="14.25" customHeight="1" x14ac:dyDescent="0.25">
      <c r="A141" t="s">
        <v>97</v>
      </c>
      <c r="B141" t="s">
        <v>98</v>
      </c>
      <c r="D141" s="3">
        <v>44160</v>
      </c>
      <c r="E141" s="4">
        <v>0.79999999999999993</v>
      </c>
      <c r="F141">
        <v>2208</v>
      </c>
      <c r="G141">
        <v>39239.513573591095</v>
      </c>
      <c r="H141" t="s">
        <v>9</v>
      </c>
      <c r="I141" s="40">
        <f t="shared" ref="I141:AE141" si="37">$G141*I94</f>
        <v>30190.881743520989</v>
      </c>
      <c r="J141" s="40">
        <f t="shared" si="37"/>
        <v>24430521.150917817</v>
      </c>
      <c r="K141" s="40">
        <f t="shared" si="37"/>
        <v>23422065.652076524</v>
      </c>
      <c r="L141" s="40">
        <f t="shared" si="37"/>
        <v>23975342.793464158</v>
      </c>
      <c r="M141" s="40">
        <f t="shared" si="37"/>
        <v>16837675.274427939</v>
      </c>
      <c r="N141" s="40">
        <f t="shared" si="37"/>
        <v>15680109.624007003</v>
      </c>
      <c r="O141" s="40">
        <f t="shared" si="37"/>
        <v>14962026.525610285</v>
      </c>
      <c r="P141" s="40">
        <f t="shared" si="37"/>
        <v>489316.73426268098</v>
      </c>
      <c r="Q141" s="39">
        <f t="shared" si="37"/>
        <v>290058.48433598538</v>
      </c>
      <c r="R141" s="40">
        <f t="shared" si="37"/>
        <v>323569028.92783219</v>
      </c>
      <c r="S141" s="40">
        <f t="shared" si="37"/>
        <v>212089570.86525986</v>
      </c>
      <c r="T141" s="40">
        <f t="shared" si="37"/>
        <v>312071851.45076996</v>
      </c>
      <c r="U141" s="40">
        <f t="shared" si="37"/>
        <v>269026105.06054056</v>
      </c>
      <c r="V141" s="40">
        <f t="shared" si="37"/>
        <v>318114736.54110301</v>
      </c>
      <c r="W141" s="40">
        <f t="shared" si="37"/>
        <v>11214.652979332335</v>
      </c>
      <c r="X141" s="40">
        <f t="shared" si="37"/>
        <v>8189.2864828084612</v>
      </c>
      <c r="Y141" s="40">
        <f t="shared" si="37"/>
        <v>3538619.3340664455</v>
      </c>
      <c r="Z141" s="40">
        <f t="shared" si="37"/>
        <v>22633351.429247342</v>
      </c>
      <c r="AA141" s="40">
        <f t="shared" si="37"/>
        <v>1268221.0786984642</v>
      </c>
      <c r="AB141" s="39">
        <f t="shared" si="37"/>
        <v>4143.6926333712199</v>
      </c>
      <c r="AC141" s="40">
        <f t="shared" si="37"/>
        <v>9087.8713436436974</v>
      </c>
      <c r="AD141" s="39">
        <f t="shared" si="37"/>
        <v>384.54723302119271</v>
      </c>
      <c r="AE141" s="39">
        <f t="shared" si="37"/>
        <v>129.49039479285062</v>
      </c>
      <c r="AF141" t="s">
        <v>143</v>
      </c>
      <c r="AG141">
        <v>1.08</v>
      </c>
      <c r="AH141">
        <v>14.64</v>
      </c>
      <c r="AI141">
        <v>0.48</v>
      </c>
      <c r="AJ141">
        <v>0.4</v>
      </c>
      <c r="AK141">
        <v>15.74</v>
      </c>
      <c r="AL141">
        <v>0.7</v>
      </c>
      <c r="AM141">
        <v>5.93</v>
      </c>
      <c r="AN141">
        <v>53.87</v>
      </c>
      <c r="AO141" s="16">
        <v>93.94</v>
      </c>
      <c r="AP141">
        <v>4.0599999999999996</v>
      </c>
      <c r="AQ141">
        <v>8.0399999999999991</v>
      </c>
      <c r="AR141">
        <v>1.1299999999999999</v>
      </c>
      <c r="AS141">
        <v>14.44</v>
      </c>
      <c r="AT141">
        <v>0.78</v>
      </c>
      <c r="AU141">
        <v>14.24</v>
      </c>
      <c r="AV141">
        <v>1.63</v>
      </c>
      <c r="AW141">
        <v>0.95</v>
      </c>
      <c r="AX141">
        <v>3.78</v>
      </c>
      <c r="AY141">
        <v>1.1100000000000001</v>
      </c>
      <c r="AZ141" s="16">
        <v>3.48</v>
      </c>
      <c r="BA141">
        <v>3.36</v>
      </c>
      <c r="BB141" s="16">
        <v>22.69</v>
      </c>
      <c r="BC141" s="16">
        <v>19.239999999999998</v>
      </c>
      <c r="BD141" t="s">
        <v>145</v>
      </c>
      <c r="BE141">
        <v>36513.410000000003</v>
      </c>
      <c r="BF141">
        <v>60832.13</v>
      </c>
      <c r="BG141">
        <v>15674580</v>
      </c>
      <c r="BH141">
        <v>2394762</v>
      </c>
      <c r="BI141">
        <v>9254.34</v>
      </c>
      <c r="BJ141">
        <v>13645810</v>
      </c>
      <c r="BK141">
        <v>184660.6</v>
      </c>
      <c r="BL141">
        <v>1133.42</v>
      </c>
      <c r="BM141">
        <v>2891573</v>
      </c>
      <c r="BN141">
        <v>20416790</v>
      </c>
      <c r="BO141">
        <v>996.74</v>
      </c>
      <c r="BP141">
        <v>545214</v>
      </c>
      <c r="BQ141">
        <v>15242.89</v>
      </c>
      <c r="BR141">
        <v>8509936</v>
      </c>
      <c r="BS141">
        <v>36591.040000000001</v>
      </c>
      <c r="BT141">
        <v>1116227</v>
      </c>
      <c r="BU141">
        <v>8741318</v>
      </c>
      <c r="BV141">
        <v>176.67</v>
      </c>
      <c r="BW141">
        <v>10353.790000000001</v>
      </c>
      <c r="BX141">
        <v>3680406</v>
      </c>
      <c r="BY141">
        <v>3022204</v>
      </c>
      <c r="BZ141">
        <v>3204.48</v>
      </c>
      <c r="CA141">
        <v>46831.89</v>
      </c>
      <c r="CB141">
        <v>260557.5</v>
      </c>
      <c r="CC141">
        <v>1281279</v>
      </c>
      <c r="CD141">
        <v>1076.72</v>
      </c>
      <c r="CE141">
        <v>1702714</v>
      </c>
      <c r="CF141">
        <v>116036.7</v>
      </c>
      <c r="CG141">
        <v>1257.8800000000001</v>
      </c>
      <c r="CH141">
        <v>1866922</v>
      </c>
      <c r="CI141">
        <v>1986.84</v>
      </c>
      <c r="CJ141">
        <v>228.15</v>
      </c>
    </row>
    <row r="142" spans="1:88" ht="14.25" customHeight="1" x14ac:dyDescent="0.25">
      <c r="A142" t="s">
        <v>99</v>
      </c>
      <c r="B142" t="s">
        <v>100</v>
      </c>
      <c r="D142" s="3">
        <v>44160</v>
      </c>
      <c r="E142" s="4">
        <v>0.80347222222222225</v>
      </c>
      <c r="F142">
        <v>2402</v>
      </c>
      <c r="G142">
        <v>39699.994483964008</v>
      </c>
      <c r="H142" t="s">
        <v>9</v>
      </c>
      <c r="I142" s="39">
        <f t="shared" ref="I142:AE142" si="38">$G142*I95</f>
        <v>7050.7190203520086</v>
      </c>
      <c r="J142" s="40">
        <f t="shared" si="38"/>
        <v>106872385.1508311</v>
      </c>
      <c r="K142" s="40">
        <f t="shared" si="38"/>
        <v>141967180.27465528</v>
      </c>
      <c r="L142" s="40">
        <f t="shared" si="38"/>
        <v>141848080.29120341</v>
      </c>
      <c r="M142" s="40">
        <f t="shared" si="38"/>
        <v>2374853.6700307271</v>
      </c>
      <c r="N142" s="40">
        <f t="shared" si="38"/>
        <v>3149797.5623577046</v>
      </c>
      <c r="O142" s="40">
        <f t="shared" si="38"/>
        <v>3174014.5589929228</v>
      </c>
      <c r="P142" s="40">
        <f t="shared" si="38"/>
        <v>2181514.6968938224</v>
      </c>
      <c r="Q142" s="40">
        <f t="shared" si="38"/>
        <v>2838549.6056034267</v>
      </c>
      <c r="R142" s="40">
        <f t="shared" si="38"/>
        <v>246060565.81160891</v>
      </c>
      <c r="S142" s="40">
        <f t="shared" si="38"/>
        <v>100043986.0995893</v>
      </c>
      <c r="T142" s="40">
        <f t="shared" si="38"/>
        <v>237683866.97549251</v>
      </c>
      <c r="U142" s="40">
        <f t="shared" si="38"/>
        <v>150065979.14938396</v>
      </c>
      <c r="V142" s="40">
        <f t="shared" si="38"/>
        <v>241971466.37976062</v>
      </c>
      <c r="W142" s="40">
        <f t="shared" si="38"/>
        <v>8547.4088123974507</v>
      </c>
      <c r="X142" s="40">
        <f t="shared" si="38"/>
        <v>8606.9588041233965</v>
      </c>
      <c r="Y142" s="40">
        <f t="shared" si="38"/>
        <v>123983.08277341961</v>
      </c>
      <c r="Z142" s="40">
        <f t="shared" si="38"/>
        <v>2586057.6406854154</v>
      </c>
      <c r="AA142" s="40">
        <f t="shared" si="38"/>
        <v>100004.28610510535</v>
      </c>
      <c r="AB142" s="39">
        <f t="shared" si="38"/>
        <v>2092.1897093049033</v>
      </c>
      <c r="AC142" s="40">
        <f t="shared" si="38"/>
        <v>24479.01659881221</v>
      </c>
      <c r="AD142" s="39">
        <f t="shared" si="38"/>
        <v>1524.4797881842178</v>
      </c>
      <c r="AE142" s="39">
        <f t="shared" si="38"/>
        <v>309.65995697491923</v>
      </c>
      <c r="AF142" t="s">
        <v>143</v>
      </c>
      <c r="AG142" s="16">
        <v>3.05</v>
      </c>
      <c r="AH142">
        <v>9.61</v>
      </c>
      <c r="AI142">
        <v>0.61</v>
      </c>
      <c r="AJ142">
        <v>0.19</v>
      </c>
      <c r="AK142">
        <v>10.95</v>
      </c>
      <c r="AL142">
        <v>0.32</v>
      </c>
      <c r="AM142">
        <v>11.03</v>
      </c>
      <c r="AN142">
        <v>4.96</v>
      </c>
      <c r="AO142">
        <v>13.25</v>
      </c>
      <c r="AP142">
        <v>5.68</v>
      </c>
      <c r="AQ142">
        <v>15.24</v>
      </c>
      <c r="AR142">
        <v>0.33</v>
      </c>
      <c r="AS142">
        <v>10.33</v>
      </c>
      <c r="AT142">
        <v>0.05</v>
      </c>
      <c r="AU142">
        <v>24.3</v>
      </c>
      <c r="AV142">
        <v>0.7</v>
      </c>
      <c r="AW142">
        <v>0.74</v>
      </c>
      <c r="AX142">
        <v>2.79</v>
      </c>
      <c r="AY142">
        <v>0.43</v>
      </c>
      <c r="AZ142" s="16">
        <v>7.96</v>
      </c>
      <c r="BA142">
        <v>2.4900000000000002</v>
      </c>
      <c r="BB142" s="16">
        <v>3.39</v>
      </c>
      <c r="BC142" s="16">
        <v>12.16</v>
      </c>
      <c r="BD142" t="s">
        <v>145</v>
      </c>
      <c r="BE142">
        <v>8788.4599999999991</v>
      </c>
      <c r="BF142">
        <v>310156.7</v>
      </c>
      <c r="BG142">
        <v>91505330</v>
      </c>
      <c r="BH142">
        <v>13641860</v>
      </c>
      <c r="BI142">
        <v>1540.14</v>
      </c>
      <c r="BJ142">
        <v>2652155</v>
      </c>
      <c r="BK142">
        <v>37908.75</v>
      </c>
      <c r="BL142">
        <v>3014.87</v>
      </c>
      <c r="BM142">
        <v>5048307</v>
      </c>
      <c r="BN142">
        <v>14530030</v>
      </c>
      <c r="BO142">
        <v>544.47</v>
      </c>
      <c r="BP142">
        <v>400107.6</v>
      </c>
      <c r="BQ142">
        <v>9914.89</v>
      </c>
      <c r="BR142">
        <v>6237651</v>
      </c>
      <c r="BS142">
        <v>42699.63</v>
      </c>
      <c r="BT142">
        <v>1053274</v>
      </c>
      <c r="BU142">
        <v>8520081</v>
      </c>
      <c r="BV142">
        <v>157.41</v>
      </c>
      <c r="BW142">
        <v>10366.76</v>
      </c>
      <c r="BX142">
        <v>127281.4</v>
      </c>
      <c r="BY142">
        <v>322796.40000000002</v>
      </c>
      <c r="BZ142">
        <v>3753.14</v>
      </c>
      <c r="CA142">
        <v>44802.29</v>
      </c>
      <c r="CB142">
        <v>253574</v>
      </c>
      <c r="CC142">
        <v>97728.12</v>
      </c>
      <c r="CD142">
        <v>765.22</v>
      </c>
      <c r="CE142">
        <v>1659425</v>
      </c>
      <c r="CF142">
        <v>111445.3</v>
      </c>
      <c r="CG142">
        <v>3186.03</v>
      </c>
      <c r="CH142">
        <v>1806828</v>
      </c>
      <c r="CI142">
        <v>2788.86</v>
      </c>
      <c r="CJ142">
        <v>346.68</v>
      </c>
    </row>
    <row r="143" spans="1:88" ht="14.25" customHeight="1" x14ac:dyDescent="0.25">
      <c r="A143" t="s">
        <v>54</v>
      </c>
      <c r="B143" t="s">
        <v>55</v>
      </c>
      <c r="D143" s="3">
        <v>44160</v>
      </c>
      <c r="E143" s="4">
        <v>0.70972222222222225</v>
      </c>
      <c r="F143">
        <v>2102</v>
      </c>
      <c r="G143">
        <v>39290.118244831676</v>
      </c>
      <c r="H143" t="s">
        <v>9</v>
      </c>
      <c r="I143" s="39">
        <f t="shared" ref="I143:AE143" si="39">$G143*I96</f>
        <v>4121.5334038828423</v>
      </c>
      <c r="J143" s="40">
        <f t="shared" si="39"/>
        <v>111937546.87952544</v>
      </c>
      <c r="K143" s="40">
        <f t="shared" si="39"/>
        <v>116613070.95066041</v>
      </c>
      <c r="L143" s="40">
        <f t="shared" si="39"/>
        <v>116770231.42363974</v>
      </c>
      <c r="M143" s="40">
        <f t="shared" si="39"/>
        <v>558705.48144150642</v>
      </c>
      <c r="N143" s="40">
        <f t="shared" si="39"/>
        <v>635321.21201892826</v>
      </c>
      <c r="O143" s="40">
        <f t="shared" si="39"/>
        <v>953571.16980206477</v>
      </c>
      <c r="P143" s="40">
        <f t="shared" si="39"/>
        <v>1567282.8167863355</v>
      </c>
      <c r="Q143" s="40">
        <f t="shared" si="39"/>
        <v>1587320.7770911995</v>
      </c>
      <c r="R143" s="40">
        <f t="shared" si="39"/>
        <v>198022195.95395166</v>
      </c>
      <c r="S143" s="40">
        <f t="shared" si="39"/>
        <v>109658720.0213252</v>
      </c>
      <c r="T143" s="40">
        <f t="shared" si="39"/>
        <v>195389758.03154793</v>
      </c>
      <c r="U143" s="40">
        <f t="shared" si="39"/>
        <v>151895597.13451925</v>
      </c>
      <c r="V143" s="40">
        <f t="shared" si="39"/>
        <v>198336516.8999103</v>
      </c>
      <c r="W143" s="39">
        <f t="shared" si="39"/>
        <v>565.77770272557609</v>
      </c>
      <c r="X143" s="39">
        <f t="shared" si="39"/>
        <v>-990.11097976975827</v>
      </c>
      <c r="Y143" s="40">
        <f t="shared" si="39"/>
        <v>101289.92483517605</v>
      </c>
      <c r="Z143" s="40">
        <f t="shared" si="39"/>
        <v>1255712.1791048204</v>
      </c>
      <c r="AA143" s="40">
        <f t="shared" si="39"/>
        <v>77008.631759870084</v>
      </c>
      <c r="AB143" s="39">
        <f t="shared" si="39"/>
        <v>5783.5054056392228</v>
      </c>
      <c r="AC143" s="40">
        <f t="shared" si="39"/>
        <v>10466.88750042316</v>
      </c>
      <c r="AD143" s="39">
        <f t="shared" si="39"/>
        <v>286.81786318727126</v>
      </c>
      <c r="AE143" s="39">
        <f t="shared" si="39"/>
        <v>102.15430743656235</v>
      </c>
      <c r="AF143" t="s">
        <v>143</v>
      </c>
      <c r="AG143" s="16">
        <v>1.08</v>
      </c>
      <c r="AH143">
        <v>2.0299999999999998</v>
      </c>
      <c r="AI143">
        <v>0.41</v>
      </c>
      <c r="AJ143">
        <v>0.66</v>
      </c>
      <c r="AK143">
        <v>9.94</v>
      </c>
      <c r="AL143">
        <v>0.26</v>
      </c>
      <c r="AM143">
        <v>10.56</v>
      </c>
      <c r="AN143">
        <v>6.62</v>
      </c>
      <c r="AO143">
        <v>22.35</v>
      </c>
      <c r="AP143">
        <v>3.67</v>
      </c>
      <c r="AQ143">
        <v>3.47</v>
      </c>
      <c r="AR143">
        <v>0.79</v>
      </c>
      <c r="AS143">
        <v>2.97</v>
      </c>
      <c r="AT143">
        <v>0.28999999999999998</v>
      </c>
      <c r="AU143" s="16">
        <v>28.31</v>
      </c>
      <c r="AV143" s="16">
        <v>16.86</v>
      </c>
      <c r="AW143">
        <v>0.53</v>
      </c>
      <c r="AX143">
        <v>3.04</v>
      </c>
      <c r="AY143">
        <v>0.7</v>
      </c>
      <c r="AZ143" s="16">
        <v>5.2</v>
      </c>
      <c r="BA143">
        <v>2</v>
      </c>
      <c r="BB143" s="16">
        <v>4.3499999999999996</v>
      </c>
      <c r="BC143" s="16">
        <v>15.94</v>
      </c>
      <c r="BD143" t="s">
        <v>145</v>
      </c>
      <c r="BE143">
        <v>5954.72</v>
      </c>
      <c r="BF143">
        <v>317404.2</v>
      </c>
      <c r="BG143">
        <v>82310860</v>
      </c>
      <c r="BH143">
        <v>12297960</v>
      </c>
      <c r="BI143">
        <v>367.8</v>
      </c>
      <c r="BJ143">
        <v>598237.4</v>
      </c>
      <c r="BK143">
        <v>13197.81</v>
      </c>
      <c r="BL143">
        <v>2341.38</v>
      </c>
      <c r="BM143">
        <v>4298631</v>
      </c>
      <c r="BN143">
        <v>12447930</v>
      </c>
      <c r="BO143">
        <v>584.48</v>
      </c>
      <c r="BP143">
        <v>360269.8</v>
      </c>
      <c r="BQ143">
        <v>9810.2900000000009</v>
      </c>
      <c r="BR143">
        <v>5599917</v>
      </c>
      <c r="BS143">
        <v>41213.449999999997</v>
      </c>
      <c r="BT143">
        <v>1109287</v>
      </c>
      <c r="BU143">
        <v>9233947</v>
      </c>
      <c r="BV143">
        <v>15.56</v>
      </c>
      <c r="BW143">
        <v>2333.1799999999998</v>
      </c>
      <c r="BX143">
        <v>114488</v>
      </c>
      <c r="BY143">
        <v>166795.79999999999</v>
      </c>
      <c r="BZ143">
        <v>3606.05</v>
      </c>
      <c r="CA143">
        <v>45625.57</v>
      </c>
      <c r="CB143">
        <v>273513.09999999998</v>
      </c>
      <c r="CC143">
        <v>82174.5</v>
      </c>
      <c r="CD143">
        <v>1381.94</v>
      </c>
      <c r="CE143">
        <v>1801704</v>
      </c>
      <c r="CF143">
        <v>121427.5</v>
      </c>
      <c r="CG143">
        <v>1523.48</v>
      </c>
      <c r="CH143">
        <v>1952486</v>
      </c>
      <c r="CI143">
        <v>1995.37</v>
      </c>
      <c r="CJ143">
        <v>220.38</v>
      </c>
    </row>
    <row r="144" spans="1:88" ht="14.25" customHeight="1" x14ac:dyDescent="0.25">
      <c r="A144" t="s">
        <v>51</v>
      </c>
      <c r="B144" t="s">
        <v>52</v>
      </c>
      <c r="C144" t="s">
        <v>53</v>
      </c>
      <c r="D144" s="3">
        <v>44160</v>
      </c>
      <c r="E144" s="4">
        <v>0.7055555555555556</v>
      </c>
      <c r="F144">
        <v>2401</v>
      </c>
      <c r="G144">
        <v>10</v>
      </c>
      <c r="H144" t="s">
        <v>9</v>
      </c>
      <c r="I144" s="39">
        <f t="shared" ref="I144:AE144" si="40">$G144*I97</f>
        <v>1.024</v>
      </c>
      <c r="J144" s="40">
        <f t="shared" si="40"/>
        <v>167.89999999999998</v>
      </c>
      <c r="K144" s="40">
        <f t="shared" si="40"/>
        <v>213.1</v>
      </c>
      <c r="L144" s="40">
        <f t="shared" si="40"/>
        <v>214.5</v>
      </c>
      <c r="M144" s="40">
        <f t="shared" si="40"/>
        <v>1247</v>
      </c>
      <c r="N144" s="40">
        <f t="shared" si="40"/>
        <v>1562</v>
      </c>
      <c r="O144" s="40">
        <f t="shared" si="40"/>
        <v>760.40000000000009</v>
      </c>
      <c r="P144" s="40">
        <f t="shared" si="40"/>
        <v>73.37</v>
      </c>
      <c r="Q144" s="40">
        <f t="shared" si="40"/>
        <v>75.89</v>
      </c>
      <c r="R144" s="40">
        <f t="shared" si="40"/>
        <v>3980</v>
      </c>
      <c r="S144" s="40">
        <f t="shared" si="40"/>
        <v>2065</v>
      </c>
      <c r="T144" s="40">
        <f t="shared" si="40"/>
        <v>3779</v>
      </c>
      <c r="U144" s="40">
        <f t="shared" si="40"/>
        <v>2665</v>
      </c>
      <c r="V144" s="40">
        <f t="shared" si="40"/>
        <v>3989</v>
      </c>
      <c r="W144" s="40">
        <f t="shared" si="40"/>
        <v>0.24</v>
      </c>
      <c r="X144" s="40">
        <f t="shared" si="40"/>
        <v>0.42700000000000005</v>
      </c>
      <c r="Y144" s="40">
        <f t="shared" si="40"/>
        <v>0.97899999999999998</v>
      </c>
      <c r="Z144" s="40">
        <f t="shared" si="40"/>
        <v>58.83</v>
      </c>
      <c r="AA144" s="40">
        <f t="shared" si="40"/>
        <v>33.690000000000005</v>
      </c>
      <c r="AB144" s="39">
        <f t="shared" si="40"/>
        <v>1.925</v>
      </c>
      <c r="AC144" s="40">
        <f t="shared" si="40"/>
        <v>2.9530000000000003</v>
      </c>
      <c r="AD144" s="39">
        <f t="shared" si="40"/>
        <v>8.5000000000000006E-2</v>
      </c>
      <c r="AE144" s="39">
        <f t="shared" si="40"/>
        <v>3.2000000000000001E-2</v>
      </c>
      <c r="AF144" t="s">
        <v>143</v>
      </c>
      <c r="AG144" s="16">
        <v>1.39</v>
      </c>
      <c r="AH144">
        <v>12.2</v>
      </c>
      <c r="AI144">
        <v>0.89</v>
      </c>
      <c r="AJ144">
        <v>0.44</v>
      </c>
      <c r="AK144">
        <v>8.48</v>
      </c>
      <c r="AL144">
        <v>0.49</v>
      </c>
      <c r="AM144">
        <v>12.72</v>
      </c>
      <c r="AN144">
        <v>58.7</v>
      </c>
      <c r="AO144" t="s">
        <v>144</v>
      </c>
      <c r="AP144">
        <v>6.04</v>
      </c>
      <c r="AQ144">
        <v>31.91</v>
      </c>
      <c r="AR144">
        <v>1.1399999999999999</v>
      </c>
      <c r="AS144">
        <v>13.46</v>
      </c>
      <c r="AT144">
        <v>0.25</v>
      </c>
      <c r="AU144">
        <v>17.23</v>
      </c>
      <c r="AV144">
        <v>12.12</v>
      </c>
      <c r="AW144">
        <v>8.86</v>
      </c>
      <c r="AX144">
        <v>3.53</v>
      </c>
      <c r="AY144">
        <v>0.54</v>
      </c>
      <c r="AZ144" s="16">
        <v>7.13</v>
      </c>
      <c r="BA144">
        <v>5.82</v>
      </c>
      <c r="BB144" s="16">
        <v>15.27</v>
      </c>
      <c r="BC144" s="16">
        <v>30.48</v>
      </c>
      <c r="BD144" t="s">
        <v>145</v>
      </c>
      <c r="BE144">
        <v>5375.6</v>
      </c>
      <c r="BF144">
        <v>1955.76</v>
      </c>
      <c r="BG144">
        <v>548543.9</v>
      </c>
      <c r="BH144">
        <v>83489.66</v>
      </c>
      <c r="BI144">
        <v>3174.91</v>
      </c>
      <c r="BJ144">
        <v>5199848</v>
      </c>
      <c r="BK144">
        <v>34915.93</v>
      </c>
      <c r="BL144">
        <v>1125.6400000000001</v>
      </c>
      <c r="BM144">
        <v>2823343</v>
      </c>
      <c r="BN144">
        <v>906446.9</v>
      </c>
      <c r="BO144">
        <v>46.67</v>
      </c>
      <c r="BP144">
        <v>25509.7</v>
      </c>
      <c r="BQ144">
        <v>701.15</v>
      </c>
      <c r="BR144">
        <v>413013</v>
      </c>
      <c r="BS144">
        <v>42518.92</v>
      </c>
      <c r="BT144">
        <v>1013907</v>
      </c>
      <c r="BU144">
        <v>8509875</v>
      </c>
      <c r="BV144">
        <v>22.96</v>
      </c>
      <c r="BW144">
        <v>4452.22</v>
      </c>
      <c r="BX144">
        <v>7068.64</v>
      </c>
      <c r="BY144">
        <v>28663.78</v>
      </c>
      <c r="BZ144">
        <v>3658.68</v>
      </c>
      <c r="CA144">
        <v>42162.16</v>
      </c>
      <c r="CB144">
        <v>252193.5</v>
      </c>
      <c r="CC144">
        <v>129792.4</v>
      </c>
      <c r="CD144">
        <v>1569.74</v>
      </c>
      <c r="CE144">
        <v>1717600</v>
      </c>
      <c r="CF144">
        <v>101535.1</v>
      </c>
      <c r="CG144">
        <v>1604.6</v>
      </c>
      <c r="CH144">
        <v>1876346</v>
      </c>
      <c r="CI144">
        <v>1954.99</v>
      </c>
      <c r="CJ144">
        <v>228.89</v>
      </c>
    </row>
    <row r="145" spans="1:88" ht="14.25" customHeight="1" x14ac:dyDescent="0.25">
      <c r="A145" t="s">
        <v>48</v>
      </c>
      <c r="B145" t="s">
        <v>49</v>
      </c>
      <c r="C145" t="s">
        <v>50</v>
      </c>
      <c r="D145" s="3">
        <v>44160</v>
      </c>
      <c r="E145" s="4">
        <v>0.70208333333333339</v>
      </c>
      <c r="F145">
        <v>2101</v>
      </c>
      <c r="G145">
        <v>10</v>
      </c>
      <c r="H145" t="s">
        <v>9</v>
      </c>
      <c r="I145" s="39">
        <f t="shared" ref="I145:AE145" si="41">$G145*I98</f>
        <v>0.20600000000000002</v>
      </c>
      <c r="J145" s="40">
        <f t="shared" si="41"/>
        <v>50.58</v>
      </c>
      <c r="K145" s="40">
        <f t="shared" si="41"/>
        <v>77.260000000000005</v>
      </c>
      <c r="L145" s="40">
        <f t="shared" si="41"/>
        <v>87.77</v>
      </c>
      <c r="M145" s="40">
        <f t="shared" si="41"/>
        <v>31.79</v>
      </c>
      <c r="N145" s="40">
        <f t="shared" si="41"/>
        <v>17.52</v>
      </c>
      <c r="O145" s="40">
        <f t="shared" si="41"/>
        <v>97.789999999999992</v>
      </c>
      <c r="P145" s="39">
        <f t="shared" si="41"/>
        <v>5.9359999999999999</v>
      </c>
      <c r="Q145" s="40">
        <f t="shared" si="41"/>
        <v>93.17</v>
      </c>
      <c r="R145" s="40">
        <f t="shared" si="41"/>
        <v>2947</v>
      </c>
      <c r="S145" s="40">
        <f t="shared" si="41"/>
        <v>643.5</v>
      </c>
      <c r="T145" s="40">
        <f t="shared" si="41"/>
        <v>3216</v>
      </c>
      <c r="U145" s="40">
        <f t="shared" si="41"/>
        <v>1743</v>
      </c>
      <c r="V145" s="40">
        <f t="shared" si="41"/>
        <v>3576</v>
      </c>
      <c r="W145" s="39">
        <f t="shared" si="41"/>
        <v>-1.1000000000000001E-2</v>
      </c>
      <c r="X145" s="39">
        <f t="shared" si="41"/>
        <v>-2.5999999999999999E-2</v>
      </c>
      <c r="Y145" s="40">
        <f t="shared" si="41"/>
        <v>0.96100000000000008</v>
      </c>
      <c r="Z145" s="40">
        <f t="shared" si="41"/>
        <v>7.3929999999999998</v>
      </c>
      <c r="AA145" s="40">
        <f t="shared" si="41"/>
        <v>1.8029999999999999</v>
      </c>
      <c r="AB145" s="39">
        <f t="shared" si="41"/>
        <v>2.6379999999999999</v>
      </c>
      <c r="AC145" s="40">
        <f t="shared" si="41"/>
        <v>0.754</v>
      </c>
      <c r="AD145" s="39">
        <f t="shared" si="41"/>
        <v>2.3999999999999997E-2</v>
      </c>
      <c r="AE145" s="39">
        <f t="shared" si="41"/>
        <v>-5.9999999999999993E-3</v>
      </c>
      <c r="AF145" t="s">
        <v>143</v>
      </c>
      <c r="AG145" s="16">
        <v>39.26</v>
      </c>
      <c r="AH145">
        <v>13.58</v>
      </c>
      <c r="AI145">
        <v>22.7</v>
      </c>
      <c r="AJ145">
        <v>22.42</v>
      </c>
      <c r="AK145">
        <v>40.67</v>
      </c>
      <c r="AL145">
        <v>25.43</v>
      </c>
      <c r="AM145">
        <v>15.24</v>
      </c>
      <c r="AN145" s="16" t="s">
        <v>144</v>
      </c>
      <c r="AO145" t="s">
        <v>144</v>
      </c>
      <c r="AP145">
        <v>6.23</v>
      </c>
      <c r="AQ145">
        <v>35.29</v>
      </c>
      <c r="AR145">
        <v>21.98</v>
      </c>
      <c r="AS145">
        <v>13.89</v>
      </c>
      <c r="AT145">
        <v>22.77</v>
      </c>
      <c r="AU145" s="16" t="s">
        <v>144</v>
      </c>
      <c r="AV145" s="16" t="s">
        <v>144</v>
      </c>
      <c r="AW145">
        <v>44.25</v>
      </c>
      <c r="AX145">
        <v>7.28</v>
      </c>
      <c r="AY145">
        <v>29.33</v>
      </c>
      <c r="AZ145" s="16">
        <v>33.31</v>
      </c>
      <c r="BA145">
        <v>12.25</v>
      </c>
      <c r="BB145" s="16" t="s">
        <v>144</v>
      </c>
      <c r="BC145" s="16" t="s">
        <v>144</v>
      </c>
      <c r="BD145" t="s">
        <v>145</v>
      </c>
      <c r="BE145">
        <v>1586.81</v>
      </c>
      <c r="BF145">
        <v>670.04</v>
      </c>
      <c r="BG145">
        <v>190752.7</v>
      </c>
      <c r="BH145">
        <v>33346.43</v>
      </c>
      <c r="BI145">
        <v>106.67</v>
      </c>
      <c r="BJ145">
        <v>68989.899999999994</v>
      </c>
      <c r="BK145">
        <v>6114.99</v>
      </c>
      <c r="BL145">
        <v>943.4</v>
      </c>
      <c r="BM145">
        <v>2770030</v>
      </c>
      <c r="BN145">
        <v>723671.6</v>
      </c>
      <c r="BO145">
        <v>16.670000000000002</v>
      </c>
      <c r="BP145">
        <v>20621.990000000002</v>
      </c>
      <c r="BQ145">
        <v>503.36</v>
      </c>
      <c r="BR145">
        <v>351303.6</v>
      </c>
      <c r="BS145">
        <v>46091.77</v>
      </c>
      <c r="BT145">
        <v>1091798</v>
      </c>
      <c r="BU145">
        <v>8298417</v>
      </c>
      <c r="BV145">
        <v>5.56</v>
      </c>
      <c r="BW145">
        <v>2783.63</v>
      </c>
      <c r="BX145">
        <v>6617.31</v>
      </c>
      <c r="BY145">
        <v>4537.8100000000004</v>
      </c>
      <c r="BZ145">
        <v>4002.85</v>
      </c>
      <c r="CA145">
        <v>46075.72</v>
      </c>
      <c r="CB145">
        <v>244498.9</v>
      </c>
      <c r="CC145">
        <v>6981.97</v>
      </c>
      <c r="CD145">
        <v>1829.4</v>
      </c>
      <c r="CE145">
        <v>1649836</v>
      </c>
      <c r="CF145">
        <v>120551.2</v>
      </c>
      <c r="CG145">
        <v>424.47</v>
      </c>
      <c r="CH145">
        <v>1777790</v>
      </c>
      <c r="CI145">
        <v>1653.09</v>
      </c>
      <c r="CJ145">
        <v>114.45</v>
      </c>
    </row>
    <row r="146" spans="1:88" ht="14.25" customHeight="1" x14ac:dyDescent="0.25">
      <c r="A146" t="s">
        <v>101</v>
      </c>
      <c r="B146" t="s">
        <v>102</v>
      </c>
      <c r="D146" s="3">
        <v>44160</v>
      </c>
      <c r="E146" s="4">
        <v>0.80763888888888891</v>
      </c>
      <c r="F146">
        <v>2403</v>
      </c>
      <c r="G146">
        <v>40104.585424122379</v>
      </c>
      <c r="H146" t="s">
        <v>9</v>
      </c>
      <c r="I146" s="40">
        <f t="shared" ref="I146:AE146" si="42">$G146*I99</f>
        <v>7379.2437180385177</v>
      </c>
      <c r="J146" s="40">
        <f t="shared" si="42"/>
        <v>118067899.48861629</v>
      </c>
      <c r="K146" s="40">
        <f t="shared" si="42"/>
        <v>123321600.17917632</v>
      </c>
      <c r="L146" s="40">
        <f t="shared" si="42"/>
        <v>123441913.93544868</v>
      </c>
      <c r="M146" s="40">
        <f t="shared" si="42"/>
        <v>8991448.0520882364</v>
      </c>
      <c r="N146" s="40">
        <f t="shared" si="42"/>
        <v>9432598.4917535838</v>
      </c>
      <c r="O146" s="40">
        <f t="shared" si="42"/>
        <v>6857884.1075249268</v>
      </c>
      <c r="P146" s="40">
        <f t="shared" si="42"/>
        <v>7218825.3763420284</v>
      </c>
      <c r="Q146" s="40">
        <f t="shared" si="42"/>
        <v>7455442.4303443506</v>
      </c>
      <c r="R146" s="40">
        <f t="shared" si="42"/>
        <v>239865525.42167595</v>
      </c>
      <c r="S146" s="40">
        <f t="shared" si="42"/>
        <v>134069629.07284111</v>
      </c>
      <c r="T146" s="40">
        <f t="shared" si="42"/>
        <v>222540344.51845509</v>
      </c>
      <c r="U146" s="40">
        <f t="shared" si="42"/>
        <v>176299757.52444199</v>
      </c>
      <c r="V146" s="40">
        <f t="shared" si="42"/>
        <v>226951848.91510853</v>
      </c>
      <c r="W146" s="40">
        <f t="shared" si="42"/>
        <v>31694.653860683917</v>
      </c>
      <c r="X146" s="40">
        <f t="shared" si="42"/>
        <v>30327.087497721343</v>
      </c>
      <c r="Y146" s="40">
        <f t="shared" si="42"/>
        <v>1025474.2492948092</v>
      </c>
      <c r="Z146" s="40">
        <f t="shared" si="42"/>
        <v>12396327.354596227</v>
      </c>
      <c r="AA146" s="40">
        <f t="shared" si="42"/>
        <v>103389.62122338748</v>
      </c>
      <c r="AB146" s="39">
        <f t="shared" si="42"/>
        <v>248.64842962955873</v>
      </c>
      <c r="AC146" s="40">
        <f t="shared" si="42"/>
        <v>149309.3715340076</v>
      </c>
      <c r="AD146" s="40">
        <f t="shared" si="42"/>
        <v>3312.6387560325088</v>
      </c>
      <c r="AE146" s="40">
        <f t="shared" si="42"/>
        <v>3232.4295851842639</v>
      </c>
      <c r="AF146" t="s">
        <v>143</v>
      </c>
      <c r="AG146">
        <v>4.32</v>
      </c>
      <c r="AH146">
        <v>0.45</v>
      </c>
      <c r="AI146">
        <v>0.79</v>
      </c>
      <c r="AJ146">
        <v>0.97</v>
      </c>
      <c r="AK146">
        <v>1.53</v>
      </c>
      <c r="AL146">
        <v>1.34</v>
      </c>
      <c r="AM146">
        <v>4.51</v>
      </c>
      <c r="AN146">
        <v>3.58</v>
      </c>
      <c r="AO146">
        <v>5.64</v>
      </c>
      <c r="AP146">
        <v>5.96</v>
      </c>
      <c r="AQ146">
        <v>11.28</v>
      </c>
      <c r="AR146">
        <v>1.1200000000000001</v>
      </c>
      <c r="AS146">
        <v>0.3</v>
      </c>
      <c r="AT146">
        <v>0.34</v>
      </c>
      <c r="AU146">
        <v>5.39</v>
      </c>
      <c r="AV146">
        <v>0.42</v>
      </c>
      <c r="AW146">
        <v>0.75</v>
      </c>
      <c r="AX146">
        <v>7.85</v>
      </c>
      <c r="AY146">
        <v>0.09</v>
      </c>
      <c r="AZ146" s="16">
        <v>16.23</v>
      </c>
      <c r="BA146">
        <v>1.79</v>
      </c>
      <c r="BB146">
        <v>5.42</v>
      </c>
      <c r="BC146">
        <v>4.5199999999999996</v>
      </c>
      <c r="BD146" t="s">
        <v>145</v>
      </c>
      <c r="BE146">
        <v>8890.75</v>
      </c>
      <c r="BF146">
        <v>305675.90000000002</v>
      </c>
      <c r="BG146">
        <v>77074620</v>
      </c>
      <c r="BH146">
        <v>11511150</v>
      </c>
      <c r="BI146">
        <v>5151.1000000000004</v>
      </c>
      <c r="BJ146">
        <v>7673304</v>
      </c>
      <c r="BK146">
        <v>79589.88</v>
      </c>
      <c r="BL146">
        <v>7143.11</v>
      </c>
      <c r="BM146">
        <v>8840567</v>
      </c>
      <c r="BN146">
        <v>14078930</v>
      </c>
      <c r="BO146">
        <v>652.26</v>
      </c>
      <c r="BP146">
        <v>363284.9</v>
      </c>
      <c r="BQ146">
        <v>10392.959999999999</v>
      </c>
      <c r="BR146">
        <v>5673286</v>
      </c>
      <c r="BS146">
        <v>38396.15</v>
      </c>
      <c r="BT146">
        <v>1064361</v>
      </c>
      <c r="BU146">
        <v>8345455</v>
      </c>
      <c r="BV146">
        <v>509.65</v>
      </c>
      <c r="BW146">
        <v>28094.720000000001</v>
      </c>
      <c r="BX146">
        <v>998485.6</v>
      </c>
      <c r="BY146">
        <v>1538508</v>
      </c>
      <c r="BZ146">
        <v>3428.6</v>
      </c>
      <c r="CA146">
        <v>43872.160000000003</v>
      </c>
      <c r="CB146">
        <v>248703</v>
      </c>
      <c r="CC146">
        <v>98080.46</v>
      </c>
      <c r="CD146">
        <v>513.35</v>
      </c>
      <c r="CE146">
        <v>1652294</v>
      </c>
      <c r="CF146">
        <v>110139.8</v>
      </c>
      <c r="CG146">
        <v>18914.77</v>
      </c>
      <c r="CH146">
        <v>1803874</v>
      </c>
      <c r="CI146">
        <v>4125.53</v>
      </c>
      <c r="CJ146">
        <v>2337.29</v>
      </c>
    </row>
    <row r="147" spans="1:88" ht="14.25" customHeight="1" x14ac:dyDescent="0.25">
      <c r="A147" t="s">
        <v>56</v>
      </c>
      <c r="B147" t="s">
        <v>57</v>
      </c>
      <c r="D147" s="3">
        <v>44160</v>
      </c>
      <c r="E147" s="4">
        <v>0.71319444444444446</v>
      </c>
      <c r="F147">
        <v>2103</v>
      </c>
      <c r="G147">
        <v>40682.128713012549</v>
      </c>
      <c r="H147" t="s">
        <v>9</v>
      </c>
      <c r="I147" s="39">
        <f t="shared" ref="I147:AE147" si="43">$G147*I100</f>
        <v>4348.9195594210414</v>
      </c>
      <c r="J147" s="40">
        <f t="shared" si="43"/>
        <v>110004476.03998594</v>
      </c>
      <c r="K147" s="40">
        <f t="shared" si="43"/>
        <v>112933589.30732283</v>
      </c>
      <c r="L147" s="40">
        <f t="shared" si="43"/>
        <v>113340410.59445296</v>
      </c>
      <c r="M147" s="40">
        <f t="shared" si="43"/>
        <v>2127268.5104034264</v>
      </c>
      <c r="N147" s="40">
        <f t="shared" si="43"/>
        <v>2330679.1539684888</v>
      </c>
      <c r="O147" s="40">
        <f t="shared" si="43"/>
        <v>2123607.1188192554</v>
      </c>
      <c r="P147" s="40">
        <f t="shared" si="43"/>
        <v>4300101.0049654264</v>
      </c>
      <c r="Q147" s="40">
        <f t="shared" si="43"/>
        <v>4186191.0445689918</v>
      </c>
      <c r="R147" s="40">
        <f t="shared" si="43"/>
        <v>213499811.48588985</v>
      </c>
      <c r="S147" s="40">
        <f t="shared" si="43"/>
        <v>116025431.0895118</v>
      </c>
      <c r="T147" s="40">
        <f t="shared" si="43"/>
        <v>205322703.61457434</v>
      </c>
      <c r="U147" s="40">
        <f t="shared" si="43"/>
        <v>157521202.37678459</v>
      </c>
      <c r="V147" s="40">
        <f t="shared" si="43"/>
        <v>209879102.03043175</v>
      </c>
      <c r="W147" s="40">
        <f t="shared" si="43"/>
        <v>7989.9700792356643</v>
      </c>
      <c r="X147" s="40">
        <f t="shared" si="43"/>
        <v>6708.4830247757691</v>
      </c>
      <c r="Y147" s="40">
        <f t="shared" si="43"/>
        <v>948707.24158745271</v>
      </c>
      <c r="Z147" s="40">
        <f t="shared" si="43"/>
        <v>9702687.6980534922</v>
      </c>
      <c r="AA147" s="40">
        <f t="shared" si="43"/>
        <v>87832.71589139408</v>
      </c>
      <c r="AB147" s="39">
        <f t="shared" si="43"/>
        <v>4051.9400198160497</v>
      </c>
      <c r="AC147" s="40">
        <f t="shared" si="43"/>
        <v>44628.295198174768</v>
      </c>
      <c r="AD147" s="39">
        <f t="shared" si="43"/>
        <v>777.02865841853964</v>
      </c>
      <c r="AE147" s="40">
        <f t="shared" si="43"/>
        <v>1549.9891039657782</v>
      </c>
      <c r="AF147" t="s">
        <v>143</v>
      </c>
      <c r="AG147" s="16">
        <v>1.64</v>
      </c>
      <c r="AH147">
        <v>2.09</v>
      </c>
      <c r="AI147">
        <v>0.98</v>
      </c>
      <c r="AJ147">
        <v>0.95</v>
      </c>
      <c r="AK147">
        <v>8.5299999999999994</v>
      </c>
      <c r="AL147">
        <v>1.1000000000000001</v>
      </c>
      <c r="AM147">
        <v>5.09</v>
      </c>
      <c r="AN147">
        <v>2.41</v>
      </c>
      <c r="AO147">
        <v>7.1</v>
      </c>
      <c r="AP147">
        <v>2.5499999999999998</v>
      </c>
      <c r="AQ147">
        <v>2.97</v>
      </c>
      <c r="AR147">
        <v>0.64</v>
      </c>
      <c r="AS147">
        <v>1.03</v>
      </c>
      <c r="AT147">
        <v>0.48</v>
      </c>
      <c r="AU147">
        <v>13.46</v>
      </c>
      <c r="AV147">
        <v>2.67</v>
      </c>
      <c r="AW147">
        <v>0.82</v>
      </c>
      <c r="AX147">
        <v>1.1200000000000001</v>
      </c>
      <c r="AY147">
        <v>0.24</v>
      </c>
      <c r="AZ147" s="16">
        <v>3.5</v>
      </c>
      <c r="BA147">
        <v>2.71</v>
      </c>
      <c r="BB147" s="16">
        <v>3.53</v>
      </c>
      <c r="BC147">
        <v>0.61</v>
      </c>
      <c r="BD147" t="s">
        <v>145</v>
      </c>
      <c r="BE147">
        <v>5891.36</v>
      </c>
      <c r="BF147">
        <v>302690</v>
      </c>
      <c r="BG147">
        <v>74932690</v>
      </c>
      <c r="BH147">
        <v>11222010</v>
      </c>
      <c r="BI147">
        <v>1309</v>
      </c>
      <c r="BJ147">
        <v>2024582</v>
      </c>
      <c r="BK147">
        <v>27440.62</v>
      </c>
      <c r="BL147">
        <v>4863.2</v>
      </c>
      <c r="BM147">
        <v>6474581</v>
      </c>
      <c r="BN147">
        <v>13411130</v>
      </c>
      <c r="BO147">
        <v>600.04</v>
      </c>
      <c r="BP147">
        <v>355886.4</v>
      </c>
      <c r="BQ147">
        <v>9870.32</v>
      </c>
      <c r="BR147">
        <v>5569974</v>
      </c>
      <c r="BS147">
        <v>41403.96</v>
      </c>
      <c r="BT147">
        <v>1150590</v>
      </c>
      <c r="BU147">
        <v>8988508</v>
      </c>
      <c r="BV147">
        <v>140.74</v>
      </c>
      <c r="BW147">
        <v>9079.23</v>
      </c>
      <c r="BX147">
        <v>981154.7</v>
      </c>
      <c r="BY147">
        <v>1289403</v>
      </c>
      <c r="BZ147">
        <v>3608.64</v>
      </c>
      <c r="CA147">
        <v>47093.35</v>
      </c>
      <c r="CB147">
        <v>265882.8</v>
      </c>
      <c r="CC147">
        <v>87900.95</v>
      </c>
      <c r="CD147">
        <v>1081.9100000000001</v>
      </c>
      <c r="CE147">
        <v>1764717</v>
      </c>
      <c r="CF147">
        <v>118579.9</v>
      </c>
      <c r="CG147">
        <v>5985.97</v>
      </c>
      <c r="CH147">
        <v>1926826</v>
      </c>
      <c r="CI147">
        <v>2351.73</v>
      </c>
      <c r="CJ147">
        <v>1253.04</v>
      </c>
    </row>
    <row r="148" spans="1:88" ht="14.25" customHeight="1" x14ac:dyDescent="0.25">
      <c r="A148" t="s">
        <v>103</v>
      </c>
      <c r="B148" t="s">
        <v>104</v>
      </c>
      <c r="D148" s="3">
        <v>44160</v>
      </c>
      <c r="E148" s="4">
        <v>0.81111111111111101</v>
      </c>
      <c r="F148">
        <v>2404</v>
      </c>
      <c r="G148">
        <v>40135.036414060793</v>
      </c>
      <c r="H148" t="s">
        <v>9</v>
      </c>
      <c r="I148" s="39">
        <f t="shared" ref="I148:AE148" si="44">$G148*I101</f>
        <v>2745.2364907217584</v>
      </c>
      <c r="J148" s="40">
        <f t="shared" si="44"/>
        <v>133408861.04033807</v>
      </c>
      <c r="K148" s="40">
        <f t="shared" si="44"/>
        <v>141275328.17749399</v>
      </c>
      <c r="L148" s="40">
        <f t="shared" si="44"/>
        <v>141797083.65087679</v>
      </c>
      <c r="M148" s="40">
        <f t="shared" si="44"/>
        <v>329107.29859529849</v>
      </c>
      <c r="N148" s="40">
        <f t="shared" si="44"/>
        <v>325414.87524520495</v>
      </c>
      <c r="O148" s="39">
        <f t="shared" si="44"/>
        <v>56550.266307411657</v>
      </c>
      <c r="P148" s="40">
        <f t="shared" si="44"/>
        <v>166720.94126400852</v>
      </c>
      <c r="Q148" s="39">
        <f t="shared" si="44"/>
        <v>296437.37895425304</v>
      </c>
      <c r="R148" s="40">
        <f t="shared" si="44"/>
        <v>230615919.23519331</v>
      </c>
      <c r="S148" s="40">
        <f t="shared" si="44"/>
        <v>128271576.37933829</v>
      </c>
      <c r="T148" s="40">
        <f t="shared" si="44"/>
        <v>228207817.05034965</v>
      </c>
      <c r="U148" s="40">
        <f t="shared" si="44"/>
        <v>178721317.1518127</v>
      </c>
      <c r="V148" s="40">
        <f t="shared" si="44"/>
        <v>233545776.89341974</v>
      </c>
      <c r="W148" s="39">
        <f t="shared" si="44"/>
        <v>614.06605713513011</v>
      </c>
      <c r="X148" s="39">
        <f t="shared" si="44"/>
        <v>-1155.8890487249507</v>
      </c>
      <c r="Y148" s="40">
        <f t="shared" si="44"/>
        <v>83440.740704832395</v>
      </c>
      <c r="Z148" s="40">
        <f t="shared" si="44"/>
        <v>1558042.11359384</v>
      </c>
      <c r="AA148" s="40">
        <f t="shared" si="44"/>
        <v>100538.26621722228</v>
      </c>
      <c r="AB148" s="39">
        <f t="shared" si="44"/>
        <v>-561.89050979685112</v>
      </c>
      <c r="AC148" s="40">
        <f t="shared" si="44"/>
        <v>4948.6499898536958</v>
      </c>
      <c r="AD148" s="39">
        <f t="shared" si="44"/>
        <v>-112.37810195937021</v>
      </c>
      <c r="AE148" s="39">
        <f t="shared" si="44"/>
        <v>337.13430587811064</v>
      </c>
      <c r="AF148" t="s">
        <v>143</v>
      </c>
      <c r="AG148" s="16">
        <v>3.81</v>
      </c>
      <c r="AH148">
        <v>1.52</v>
      </c>
      <c r="AI148">
        <v>0.71</v>
      </c>
      <c r="AJ148">
        <v>1.34</v>
      </c>
      <c r="AK148">
        <v>20.74</v>
      </c>
      <c r="AL148">
        <v>0.77</v>
      </c>
      <c r="AM148" s="16">
        <v>45.64</v>
      </c>
      <c r="AN148">
        <v>7.54</v>
      </c>
      <c r="AO148" s="16" t="s">
        <v>144</v>
      </c>
      <c r="AP148">
        <v>3.58</v>
      </c>
      <c r="AQ148">
        <v>6.97</v>
      </c>
      <c r="AR148">
        <v>0.24</v>
      </c>
      <c r="AS148">
        <v>1.21</v>
      </c>
      <c r="AT148">
        <v>0.53</v>
      </c>
      <c r="AU148" s="16">
        <v>47.48</v>
      </c>
      <c r="AV148" s="16">
        <v>14.09</v>
      </c>
      <c r="AW148">
        <v>1.02</v>
      </c>
      <c r="AX148">
        <v>3.19</v>
      </c>
      <c r="AY148">
        <v>0.37</v>
      </c>
      <c r="AZ148" s="16">
        <v>31.45</v>
      </c>
      <c r="BA148">
        <v>10.4</v>
      </c>
      <c r="BB148" s="16">
        <v>53.94</v>
      </c>
      <c r="BC148" s="16">
        <v>4.45</v>
      </c>
      <c r="BD148" t="s">
        <v>145</v>
      </c>
      <c r="BE148">
        <v>3799.5</v>
      </c>
      <c r="BF148">
        <v>357960.2</v>
      </c>
      <c r="BG148">
        <v>89060700</v>
      </c>
      <c r="BH148">
        <v>13336250</v>
      </c>
      <c r="BI148">
        <v>212.23</v>
      </c>
      <c r="BJ148">
        <v>280872.3</v>
      </c>
      <c r="BK148">
        <v>2092.5</v>
      </c>
      <c r="BL148">
        <v>950.06</v>
      </c>
      <c r="BM148">
        <v>2788623</v>
      </c>
      <c r="BN148">
        <v>13492490</v>
      </c>
      <c r="BO148">
        <v>646.71</v>
      </c>
      <c r="BP148">
        <v>375770.5</v>
      </c>
      <c r="BQ148">
        <v>10920.02</v>
      </c>
      <c r="BR148">
        <v>5888092</v>
      </c>
      <c r="BS148">
        <v>39834.79</v>
      </c>
      <c r="BT148">
        <v>1054787</v>
      </c>
      <c r="BU148">
        <v>8424993</v>
      </c>
      <c r="BV148">
        <v>15.56</v>
      </c>
      <c r="BW148">
        <v>2006.46</v>
      </c>
      <c r="BX148">
        <v>84863.66</v>
      </c>
      <c r="BY148">
        <v>192448.4</v>
      </c>
      <c r="BZ148">
        <v>3530.11</v>
      </c>
      <c r="CA148">
        <v>43681.61</v>
      </c>
      <c r="CB148">
        <v>249605.8</v>
      </c>
      <c r="CC148">
        <v>95656.14</v>
      </c>
      <c r="CD148">
        <v>404.46</v>
      </c>
      <c r="CE148">
        <v>1649360</v>
      </c>
      <c r="CF148">
        <v>111043</v>
      </c>
      <c r="CG148">
        <v>671.16</v>
      </c>
      <c r="CH148">
        <v>1800487</v>
      </c>
      <c r="CI148">
        <v>1532.71</v>
      </c>
      <c r="CJ148">
        <v>361.86</v>
      </c>
    </row>
    <row r="149" spans="1:88" ht="14.25" customHeight="1" x14ac:dyDescent="0.25">
      <c r="A149" t="s">
        <v>58</v>
      </c>
      <c r="B149" t="s">
        <v>59</v>
      </c>
      <c r="D149" s="3">
        <v>44160</v>
      </c>
      <c r="E149" s="4">
        <v>0.71736111111111101</v>
      </c>
      <c r="F149">
        <v>2104</v>
      </c>
      <c r="G149">
        <v>39343.276474887716</v>
      </c>
      <c r="H149" t="s">
        <v>9</v>
      </c>
      <c r="I149" s="39">
        <f t="shared" ref="I149:AE149" si="45">$G149*I102</f>
        <v>2569.1159538101679</v>
      </c>
      <c r="J149" s="40">
        <f t="shared" si="45"/>
        <v>146947137.63370562</v>
      </c>
      <c r="K149" s="40">
        <f t="shared" si="45"/>
        <v>123262485.19582321</v>
      </c>
      <c r="L149" s="40">
        <f t="shared" si="45"/>
        <v>123498544.85467254</v>
      </c>
      <c r="M149" s="40">
        <f t="shared" si="45"/>
        <v>116416.75508919275</v>
      </c>
      <c r="N149" s="40">
        <f t="shared" si="45"/>
        <v>22236.819863606539</v>
      </c>
      <c r="O149" s="39">
        <f t="shared" si="45"/>
        <v>3572.3695039198046</v>
      </c>
      <c r="P149" s="40">
        <f t="shared" si="45"/>
        <v>348424.05646160559</v>
      </c>
      <c r="Q149" s="39">
        <f t="shared" si="45"/>
        <v>255967.3567456195</v>
      </c>
      <c r="R149" s="40">
        <f t="shared" si="45"/>
        <v>203286709.54574484</v>
      </c>
      <c r="S149" s="40">
        <f t="shared" si="45"/>
        <v>145570122.95708454</v>
      </c>
      <c r="T149" s="40">
        <f t="shared" si="45"/>
        <v>199785157.93947983</v>
      </c>
      <c r="U149" s="40">
        <f t="shared" si="45"/>
        <v>191601756.43270317</v>
      </c>
      <c r="V149" s="40">
        <f t="shared" si="45"/>
        <v>203326052.82221973</v>
      </c>
      <c r="W149" s="39">
        <f t="shared" si="45"/>
        <v>180.97907178448349</v>
      </c>
      <c r="X149" s="39">
        <f t="shared" si="45"/>
        <v>-1483.2415231032669</v>
      </c>
      <c r="Y149" s="40">
        <f t="shared" si="45"/>
        <v>72312.942160843624</v>
      </c>
      <c r="Z149" s="39">
        <f t="shared" si="45"/>
        <v>5818.8705906358937</v>
      </c>
      <c r="AA149" s="40">
        <f t="shared" si="45"/>
        <v>81440.582303017567</v>
      </c>
      <c r="AB149" s="39">
        <f t="shared" si="45"/>
        <v>3178.9367391709275</v>
      </c>
      <c r="AC149" s="40">
        <f t="shared" si="45"/>
        <v>4123.1753745682327</v>
      </c>
      <c r="AD149" s="39">
        <f t="shared" si="45"/>
        <v>-3.9343276474887716</v>
      </c>
      <c r="AE149" s="39">
        <f t="shared" si="45"/>
        <v>287.20591826668033</v>
      </c>
      <c r="AF149" t="s">
        <v>143</v>
      </c>
      <c r="AG149" s="16">
        <v>7.11</v>
      </c>
      <c r="AH149">
        <v>25.34</v>
      </c>
      <c r="AI149">
        <v>0.64</v>
      </c>
      <c r="AJ149">
        <v>0.67</v>
      </c>
      <c r="AK149" t="s">
        <v>144</v>
      </c>
      <c r="AL149">
        <v>7.64</v>
      </c>
      <c r="AM149" s="16" t="s">
        <v>144</v>
      </c>
      <c r="AN149">
        <v>98.69</v>
      </c>
      <c r="AO149" s="16" t="s">
        <v>144</v>
      </c>
      <c r="AP149">
        <v>3.66</v>
      </c>
      <c r="AQ149">
        <v>24.11</v>
      </c>
      <c r="AR149">
        <v>0.83</v>
      </c>
      <c r="AS149">
        <v>27.25</v>
      </c>
      <c r="AT149">
        <v>0.49</v>
      </c>
      <c r="AU149" s="16" t="s">
        <v>144</v>
      </c>
      <c r="AV149" s="16">
        <v>15.53</v>
      </c>
      <c r="AW149">
        <v>0.34</v>
      </c>
      <c r="AX149" s="16">
        <v>3.49</v>
      </c>
      <c r="AY149">
        <v>0.68</v>
      </c>
      <c r="AZ149" s="16">
        <v>6</v>
      </c>
      <c r="BA149">
        <v>2.34</v>
      </c>
      <c r="BB149" s="16" t="s">
        <v>144</v>
      </c>
      <c r="BC149" s="16">
        <v>3.12</v>
      </c>
      <c r="BD149" t="s">
        <v>145</v>
      </c>
      <c r="BE149">
        <v>3942.87</v>
      </c>
      <c r="BF149">
        <v>340530.7</v>
      </c>
      <c r="BG149">
        <v>85405900</v>
      </c>
      <c r="BH149">
        <v>12765320</v>
      </c>
      <c r="BI149">
        <v>66.67</v>
      </c>
      <c r="BJ149">
        <v>35444.61</v>
      </c>
      <c r="BK149">
        <v>1563.52</v>
      </c>
      <c r="BL149">
        <v>945.62</v>
      </c>
      <c r="BM149">
        <v>2970800</v>
      </c>
      <c r="BN149">
        <v>12824310</v>
      </c>
      <c r="BO149">
        <v>635.59</v>
      </c>
      <c r="BP149">
        <v>361538.1</v>
      </c>
      <c r="BQ149">
        <v>10078.299999999999</v>
      </c>
      <c r="BR149">
        <v>5634696</v>
      </c>
      <c r="BS149">
        <v>35058.980000000003</v>
      </c>
      <c r="BT149">
        <v>1114833</v>
      </c>
      <c r="BU149">
        <v>9075627</v>
      </c>
      <c r="BV149">
        <v>6.3</v>
      </c>
      <c r="BW149">
        <v>1839.77</v>
      </c>
      <c r="BX149">
        <v>81206.11</v>
      </c>
      <c r="BY149">
        <v>1540.47</v>
      </c>
      <c r="BZ149">
        <v>3197.07</v>
      </c>
      <c r="CA149">
        <v>45866.27</v>
      </c>
      <c r="CB149">
        <v>269435.7</v>
      </c>
      <c r="CC149">
        <v>85441.15</v>
      </c>
      <c r="CD149">
        <v>986.71</v>
      </c>
      <c r="CE149">
        <v>1786971</v>
      </c>
      <c r="CF149">
        <v>119685.8</v>
      </c>
      <c r="CG149">
        <v>625.59</v>
      </c>
      <c r="CH149">
        <v>1932253</v>
      </c>
      <c r="CI149">
        <v>1733.1</v>
      </c>
      <c r="CJ149">
        <v>353.34</v>
      </c>
    </row>
    <row r="150" spans="1:88" ht="14.25" customHeight="1" x14ac:dyDescent="0.25">
      <c r="A150" t="s">
        <v>105</v>
      </c>
      <c r="B150" t="s">
        <v>106</v>
      </c>
      <c r="D150" s="3">
        <v>44160</v>
      </c>
      <c r="E150" s="4">
        <v>0.81458333333333333</v>
      </c>
      <c r="F150">
        <v>2405</v>
      </c>
      <c r="G150">
        <v>39942.304574851987</v>
      </c>
      <c r="H150" t="s">
        <v>9</v>
      </c>
      <c r="I150" s="39">
        <f t="shared" ref="I150:AE150" si="46">$G150*I103</f>
        <v>4245.8669763067664</v>
      </c>
      <c r="J150" s="40">
        <f t="shared" si="46"/>
        <v>137561296.95579025</v>
      </c>
      <c r="K150" s="40">
        <f t="shared" si="46"/>
        <v>147267276.96747929</v>
      </c>
      <c r="L150" s="40">
        <f t="shared" si="46"/>
        <v>146827911.61715591</v>
      </c>
      <c r="M150" s="40">
        <f t="shared" si="46"/>
        <v>382886.93165453116</v>
      </c>
      <c r="N150" s="40">
        <f t="shared" si="46"/>
        <v>392592.91166622023</v>
      </c>
      <c r="O150" s="40">
        <f t="shared" si="46"/>
        <v>237057.57765174654</v>
      </c>
      <c r="P150" s="40">
        <f t="shared" si="46"/>
        <v>185651.83166391202</v>
      </c>
      <c r="Q150" s="39">
        <f t="shared" si="46"/>
        <v>299966.7073571384</v>
      </c>
      <c r="R150" s="40">
        <f t="shared" si="46"/>
        <v>235260173.94587821</v>
      </c>
      <c r="S150" s="40">
        <f t="shared" si="46"/>
        <v>132688335.79765829</v>
      </c>
      <c r="T150" s="40">
        <f t="shared" si="46"/>
        <v>233342943.3262853</v>
      </c>
      <c r="U150" s="40">
        <f t="shared" si="46"/>
        <v>181138351.24695376</v>
      </c>
      <c r="V150" s="40">
        <f t="shared" si="46"/>
        <v>238335731.3981418</v>
      </c>
      <c r="W150" s="40">
        <f t="shared" si="46"/>
        <v>3335.182432000141</v>
      </c>
      <c r="X150" s="40">
        <f t="shared" si="46"/>
        <v>1805.3921667833097</v>
      </c>
      <c r="Y150" s="40">
        <f t="shared" si="46"/>
        <v>261342.49883325657</v>
      </c>
      <c r="Z150" s="40">
        <f t="shared" si="46"/>
        <v>7441251.3422949258</v>
      </c>
      <c r="AA150" s="40">
        <f t="shared" si="46"/>
        <v>79205.589971931491</v>
      </c>
      <c r="AB150" s="39">
        <f t="shared" si="46"/>
        <v>-647.06533411260216</v>
      </c>
      <c r="AC150" s="40">
        <f t="shared" si="46"/>
        <v>4058.1381448049619</v>
      </c>
      <c r="AD150" s="39">
        <f t="shared" si="46"/>
        <v>-27.95961320239639</v>
      </c>
      <c r="AE150" s="39">
        <f t="shared" si="46"/>
        <v>243.64805790659713</v>
      </c>
      <c r="AF150" t="s">
        <v>143</v>
      </c>
      <c r="AG150" s="16">
        <v>1.36</v>
      </c>
      <c r="AH150">
        <v>1.85</v>
      </c>
      <c r="AI150">
        <v>1.08</v>
      </c>
      <c r="AJ150">
        <v>1.24</v>
      </c>
      <c r="AK150">
        <v>21.76</v>
      </c>
      <c r="AL150">
        <v>0.45</v>
      </c>
      <c r="AM150">
        <v>23.82</v>
      </c>
      <c r="AN150">
        <v>45.76</v>
      </c>
      <c r="AO150" s="16" t="s">
        <v>144</v>
      </c>
      <c r="AP150">
        <v>4.91</v>
      </c>
      <c r="AQ150">
        <v>4.55</v>
      </c>
      <c r="AR150">
        <v>0.49</v>
      </c>
      <c r="AS150">
        <v>2.33</v>
      </c>
      <c r="AT150">
        <v>0.84</v>
      </c>
      <c r="AU150">
        <v>21.21</v>
      </c>
      <c r="AV150">
        <v>8.2200000000000006</v>
      </c>
      <c r="AW150">
        <v>0.46</v>
      </c>
      <c r="AX150">
        <v>0.98</v>
      </c>
      <c r="AY150">
        <v>0.4</v>
      </c>
      <c r="AZ150" s="16">
        <v>6.83</v>
      </c>
      <c r="BA150">
        <v>5.64</v>
      </c>
      <c r="BB150" s="16" t="s">
        <v>144</v>
      </c>
      <c r="BC150" s="16">
        <v>8.68</v>
      </c>
      <c r="BD150" t="s">
        <v>145</v>
      </c>
      <c r="BE150">
        <v>5562.33</v>
      </c>
      <c r="BF150">
        <v>375287.1</v>
      </c>
      <c r="BG150">
        <v>94447750</v>
      </c>
      <c r="BH150">
        <v>14048900</v>
      </c>
      <c r="BI150">
        <v>247.79</v>
      </c>
      <c r="BJ150">
        <v>341592.2</v>
      </c>
      <c r="BK150">
        <v>4446.47</v>
      </c>
      <c r="BL150">
        <v>978.96</v>
      </c>
      <c r="BM150">
        <v>2826682</v>
      </c>
      <c r="BN150">
        <v>14766840</v>
      </c>
      <c r="BO150">
        <v>680.04</v>
      </c>
      <c r="BP150">
        <v>390830.2</v>
      </c>
      <c r="BQ150">
        <v>11251.43</v>
      </c>
      <c r="BR150">
        <v>6112968</v>
      </c>
      <c r="BS150">
        <v>40308.660000000003</v>
      </c>
      <c r="BT150">
        <v>1125808</v>
      </c>
      <c r="BU150">
        <v>8529096</v>
      </c>
      <c r="BV150">
        <v>61.48</v>
      </c>
      <c r="BW150">
        <v>4546.32</v>
      </c>
      <c r="BX150">
        <v>263493.40000000002</v>
      </c>
      <c r="BY150">
        <v>985636.6</v>
      </c>
      <c r="BZ150">
        <v>3546.77</v>
      </c>
      <c r="CA150">
        <v>46292.61</v>
      </c>
      <c r="CB150">
        <v>251666.4</v>
      </c>
      <c r="CC150">
        <v>76483.73</v>
      </c>
      <c r="CD150">
        <v>395.2</v>
      </c>
      <c r="CE150">
        <v>1658502</v>
      </c>
      <c r="CF150">
        <v>111260.9</v>
      </c>
      <c r="CG150">
        <v>564.48</v>
      </c>
      <c r="CH150">
        <v>1817119</v>
      </c>
      <c r="CI150">
        <v>1611.23</v>
      </c>
      <c r="CJ150">
        <v>301.86</v>
      </c>
    </row>
    <row r="151" spans="1:88" ht="14.25" customHeight="1" x14ac:dyDescent="0.25">
      <c r="A151" t="s">
        <v>60</v>
      </c>
      <c r="B151" t="s">
        <v>61</v>
      </c>
      <c r="D151" s="3">
        <v>44160</v>
      </c>
      <c r="E151" s="4">
        <v>0.72083333333333333</v>
      </c>
      <c r="F151">
        <v>2105</v>
      </c>
      <c r="G151">
        <v>39603.703372262549</v>
      </c>
      <c r="H151" t="s">
        <v>9</v>
      </c>
      <c r="I151" s="39">
        <f t="shared" ref="I151:AE151" si="47">$G151*I104</f>
        <v>2118.7981304160462</v>
      </c>
      <c r="J151" s="40">
        <f t="shared" si="47"/>
        <v>123325932.30122557</v>
      </c>
      <c r="K151" s="40">
        <f t="shared" si="47"/>
        <v>128949658.18008687</v>
      </c>
      <c r="L151" s="40">
        <f t="shared" si="47"/>
        <v>129464506.32392627</v>
      </c>
      <c r="M151" s="40">
        <f t="shared" si="47"/>
        <v>66177.788335050718</v>
      </c>
      <c r="N151" s="40">
        <f t="shared" si="47"/>
        <v>85662.810394203887</v>
      </c>
      <c r="O151" s="40">
        <f t="shared" si="47"/>
        <v>59445.158761766084</v>
      </c>
      <c r="P151" s="40">
        <f t="shared" si="47"/>
        <v>155998.98758334218</v>
      </c>
      <c r="Q151" s="39">
        <f t="shared" si="47"/>
        <v>289027.82721077208</v>
      </c>
      <c r="R151" s="40">
        <f t="shared" si="47"/>
        <v>209503590.83926889</v>
      </c>
      <c r="S151" s="40">
        <f t="shared" si="47"/>
        <v>109266617.60407238</v>
      </c>
      <c r="T151" s="40">
        <f t="shared" si="47"/>
        <v>205622427.90878716</v>
      </c>
      <c r="U151" s="40">
        <f t="shared" si="47"/>
        <v>160394998.65766332</v>
      </c>
      <c r="V151" s="40">
        <f t="shared" si="47"/>
        <v>209543194.54264116</v>
      </c>
      <c r="W151" s="40">
        <f t="shared" si="47"/>
        <v>1556.4255425299182</v>
      </c>
      <c r="X151" s="39">
        <f t="shared" si="47"/>
        <v>95.048888093430108</v>
      </c>
      <c r="Y151" s="40">
        <f t="shared" si="47"/>
        <v>93939.98439900676</v>
      </c>
      <c r="Z151" s="40">
        <f t="shared" si="47"/>
        <v>43366.055192627493</v>
      </c>
      <c r="AA151" s="40">
        <f t="shared" si="47"/>
        <v>66375.806851912028</v>
      </c>
      <c r="AB151" s="39">
        <f t="shared" si="47"/>
        <v>2380.1825726729794</v>
      </c>
      <c r="AC151" s="40">
        <f t="shared" si="47"/>
        <v>4197.9925574598301</v>
      </c>
      <c r="AD151" s="39">
        <f t="shared" si="47"/>
        <v>-11.881111011678763</v>
      </c>
      <c r="AE151" s="39">
        <f t="shared" si="47"/>
        <v>221.78073888467028</v>
      </c>
      <c r="AF151" t="s">
        <v>143</v>
      </c>
      <c r="AG151" s="16">
        <v>5.78</v>
      </c>
      <c r="AH151">
        <v>1.27</v>
      </c>
      <c r="AI151">
        <v>0.77</v>
      </c>
      <c r="AJ151">
        <v>0.4</v>
      </c>
      <c r="AK151">
        <v>35.630000000000003</v>
      </c>
      <c r="AL151">
        <v>1.0900000000000001</v>
      </c>
      <c r="AM151">
        <v>55.86</v>
      </c>
      <c r="AN151">
        <v>37.57</v>
      </c>
      <c r="AO151" s="16" t="s">
        <v>144</v>
      </c>
      <c r="AP151">
        <v>3.99</v>
      </c>
      <c r="AQ151">
        <v>1.77</v>
      </c>
      <c r="AR151">
        <v>0.1</v>
      </c>
      <c r="AS151">
        <v>2.4</v>
      </c>
      <c r="AT151">
        <v>0.31</v>
      </c>
      <c r="AU151">
        <v>33.659999999999997</v>
      </c>
      <c r="AV151" s="16" t="s">
        <v>144</v>
      </c>
      <c r="AW151">
        <v>0.8</v>
      </c>
      <c r="AX151">
        <v>4.3600000000000003</v>
      </c>
      <c r="AY151">
        <v>0.88</v>
      </c>
      <c r="AZ151" s="16">
        <v>2.2599999999999998</v>
      </c>
      <c r="BA151">
        <v>4.54</v>
      </c>
      <c r="BB151" s="16" t="s">
        <v>144</v>
      </c>
      <c r="BC151" s="16">
        <v>7.51</v>
      </c>
      <c r="BD151" t="s">
        <v>145</v>
      </c>
      <c r="BE151">
        <v>3413.84</v>
      </c>
      <c r="BF151">
        <v>351624.3</v>
      </c>
      <c r="BG151">
        <v>89787840</v>
      </c>
      <c r="BH151">
        <v>13450200</v>
      </c>
      <c r="BI151">
        <v>60</v>
      </c>
      <c r="BJ151">
        <v>93114.96</v>
      </c>
      <c r="BK151">
        <v>2264.89</v>
      </c>
      <c r="BL151">
        <v>987.85</v>
      </c>
      <c r="BM151">
        <v>3035313</v>
      </c>
      <c r="BN151">
        <v>13139560</v>
      </c>
      <c r="BO151">
        <v>585.59</v>
      </c>
      <c r="BP151">
        <v>374056.4</v>
      </c>
      <c r="BQ151">
        <v>10414.06</v>
      </c>
      <c r="BR151">
        <v>5836798</v>
      </c>
      <c r="BS151">
        <v>41766.39</v>
      </c>
      <c r="BT151">
        <v>1115416</v>
      </c>
      <c r="BU151">
        <v>9183290</v>
      </c>
      <c r="BV151">
        <v>32.96</v>
      </c>
      <c r="BW151">
        <v>3330.42</v>
      </c>
      <c r="BX151">
        <v>105054</v>
      </c>
      <c r="BY151">
        <v>6478.2</v>
      </c>
      <c r="BZ151">
        <v>3759.06</v>
      </c>
      <c r="CA151">
        <v>45749.69</v>
      </c>
      <c r="CB151">
        <v>271817.2</v>
      </c>
      <c r="CC151">
        <v>69896.67</v>
      </c>
      <c r="CD151">
        <v>871.89</v>
      </c>
      <c r="CE151">
        <v>1796642</v>
      </c>
      <c r="CF151">
        <v>120395.1</v>
      </c>
      <c r="CG151">
        <v>635.6</v>
      </c>
      <c r="CH151">
        <v>1933594</v>
      </c>
      <c r="CI151">
        <v>1728.66</v>
      </c>
      <c r="CJ151">
        <v>305.93</v>
      </c>
    </row>
    <row r="152" spans="1:88" ht="14.25" customHeight="1" x14ac:dyDescent="0.25">
      <c r="A152" t="s">
        <v>107</v>
      </c>
      <c r="B152" t="s">
        <v>108</v>
      </c>
      <c r="D152" s="3">
        <v>44160</v>
      </c>
      <c r="E152" s="4">
        <v>0.81874999999999998</v>
      </c>
      <c r="F152">
        <v>2406</v>
      </c>
      <c r="G152">
        <v>39808.97560756607</v>
      </c>
      <c r="H152" t="s">
        <v>9</v>
      </c>
      <c r="I152" s="39">
        <f t="shared" ref="I152:AE152" si="48">$G152*I105</f>
        <v>1425.1613267508653</v>
      </c>
      <c r="J152" s="40">
        <f t="shared" si="48"/>
        <v>140764537.74835363</v>
      </c>
      <c r="K152" s="40">
        <f t="shared" si="48"/>
        <v>161505014.03989553</v>
      </c>
      <c r="L152" s="40">
        <f t="shared" si="48"/>
        <v>162221575.60083175</v>
      </c>
      <c r="M152" s="40">
        <f t="shared" si="48"/>
        <v>618631.48094157665</v>
      </c>
      <c r="N152" s="40">
        <f t="shared" si="48"/>
        <v>648090.12289117568</v>
      </c>
      <c r="O152" s="40">
        <f t="shared" si="48"/>
        <v>439093.00095145375</v>
      </c>
      <c r="P152" s="40">
        <f t="shared" si="48"/>
        <v>544586.78631150385</v>
      </c>
      <c r="Q152" s="40">
        <f t="shared" si="48"/>
        <v>954619.23506943439</v>
      </c>
      <c r="R152" s="40">
        <f t="shared" si="48"/>
        <v>234673911.20660198</v>
      </c>
      <c r="S152" s="40">
        <f t="shared" si="48"/>
        <v>125318655.21261799</v>
      </c>
      <c r="T152" s="40">
        <f t="shared" si="48"/>
        <v>251353871.98617217</v>
      </c>
      <c r="U152" s="40">
        <f t="shared" si="48"/>
        <v>183081478.81919634</v>
      </c>
      <c r="V152" s="40">
        <f t="shared" si="48"/>
        <v>256051331.10786498</v>
      </c>
      <c r="W152" s="40">
        <f t="shared" si="48"/>
        <v>5246.8229850772077</v>
      </c>
      <c r="X152" s="40">
        <f t="shared" si="48"/>
        <v>4510.3569363372353</v>
      </c>
      <c r="Y152" s="40">
        <f t="shared" si="48"/>
        <v>103025.62887238098</v>
      </c>
      <c r="Z152" s="40">
        <f t="shared" si="48"/>
        <v>792198.61459056474</v>
      </c>
      <c r="AA152" s="40">
        <f t="shared" si="48"/>
        <v>135748.60682180029</v>
      </c>
      <c r="AB152" s="39">
        <f t="shared" si="48"/>
        <v>99.522439018915179</v>
      </c>
      <c r="AC152" s="40">
        <f t="shared" si="48"/>
        <v>28296.21986185796</v>
      </c>
      <c r="AD152" s="39">
        <f t="shared" si="48"/>
        <v>11.94269268226982</v>
      </c>
      <c r="AE152" s="39">
        <f t="shared" si="48"/>
        <v>736.46604873997228</v>
      </c>
      <c r="AF152" t="s">
        <v>143</v>
      </c>
      <c r="AG152" s="16">
        <v>21.94</v>
      </c>
      <c r="AH152">
        <v>1.38</v>
      </c>
      <c r="AI152">
        <v>10.52</v>
      </c>
      <c r="AJ152">
        <v>10.87</v>
      </c>
      <c r="AK152">
        <v>11.12</v>
      </c>
      <c r="AL152">
        <v>11.09</v>
      </c>
      <c r="AM152">
        <v>12.6</v>
      </c>
      <c r="AN152">
        <v>4.29</v>
      </c>
      <c r="AO152">
        <v>15.12</v>
      </c>
      <c r="AP152">
        <v>3.27</v>
      </c>
      <c r="AQ152">
        <v>4.37</v>
      </c>
      <c r="AR152">
        <v>10.43</v>
      </c>
      <c r="AS152">
        <v>1</v>
      </c>
      <c r="AT152">
        <v>10.69</v>
      </c>
      <c r="AU152">
        <v>12.41</v>
      </c>
      <c r="AV152">
        <v>12.8</v>
      </c>
      <c r="AW152">
        <v>11.33</v>
      </c>
      <c r="AX152">
        <v>2.0299999999999998</v>
      </c>
      <c r="AY152">
        <v>8.27</v>
      </c>
      <c r="AZ152" s="16" t="s">
        <v>144</v>
      </c>
      <c r="BA152">
        <v>11.66</v>
      </c>
      <c r="BB152" s="16" t="s">
        <v>144</v>
      </c>
      <c r="BC152" s="16">
        <v>11.75</v>
      </c>
      <c r="BD152" t="s">
        <v>145</v>
      </c>
      <c r="BE152">
        <v>2158.0100000000002</v>
      </c>
      <c r="BF152">
        <v>381941.6</v>
      </c>
      <c r="BG152">
        <v>94909790</v>
      </c>
      <c r="BH152">
        <v>14222640</v>
      </c>
      <c r="BI152">
        <v>387.8</v>
      </c>
      <c r="BJ152">
        <v>507929.4</v>
      </c>
      <c r="BK152">
        <v>6555.15</v>
      </c>
      <c r="BL152">
        <v>1303.44</v>
      </c>
      <c r="BM152">
        <v>3125793</v>
      </c>
      <c r="BN152">
        <v>13994040</v>
      </c>
      <c r="BO152">
        <v>638.92999999999995</v>
      </c>
      <c r="BP152">
        <v>385867.8</v>
      </c>
      <c r="BQ152">
        <v>11309.17</v>
      </c>
      <c r="BR152">
        <v>6017378</v>
      </c>
      <c r="BS152">
        <v>39947.279999999999</v>
      </c>
      <c r="BT152">
        <v>1067472</v>
      </c>
      <c r="BU152">
        <v>7843663</v>
      </c>
      <c r="BV152">
        <v>92.96</v>
      </c>
      <c r="BW152">
        <v>6280.31</v>
      </c>
      <c r="BX152">
        <v>96937.84</v>
      </c>
      <c r="BY152">
        <v>100359</v>
      </c>
      <c r="BZ152">
        <v>3524.55</v>
      </c>
      <c r="CA152">
        <v>44230.77</v>
      </c>
      <c r="CB152">
        <v>231547.5</v>
      </c>
      <c r="CC152">
        <v>120057.4</v>
      </c>
      <c r="CD152">
        <v>450.01</v>
      </c>
      <c r="CE152">
        <v>1524539</v>
      </c>
      <c r="CF152">
        <v>102292.5</v>
      </c>
      <c r="CG152">
        <v>3340.53</v>
      </c>
      <c r="CH152">
        <v>1666047</v>
      </c>
      <c r="CI152">
        <v>1505.29</v>
      </c>
      <c r="CJ152">
        <v>584.1</v>
      </c>
    </row>
    <row r="153" spans="1:88" ht="14.25" customHeight="1" x14ac:dyDescent="0.25">
      <c r="A153" t="s">
        <v>62</v>
      </c>
      <c r="B153" t="s">
        <v>63</v>
      </c>
      <c r="D153" s="3">
        <v>44160</v>
      </c>
      <c r="E153" s="4">
        <v>0.72499999999999998</v>
      </c>
      <c r="F153">
        <v>2106</v>
      </c>
      <c r="G153">
        <v>39474.619019748206</v>
      </c>
      <c r="H153" t="s">
        <v>9</v>
      </c>
      <c r="I153" s="39">
        <f t="shared" ref="I153:AE153" si="49">$G153*I106</f>
        <v>793.43984229693899</v>
      </c>
      <c r="J153" s="40">
        <f t="shared" si="49"/>
        <v>129239902.67065562</v>
      </c>
      <c r="K153" s="40">
        <f t="shared" si="49"/>
        <v>134055806.19106491</v>
      </c>
      <c r="L153" s="40">
        <f t="shared" si="49"/>
        <v>134529501.61930189</v>
      </c>
      <c r="M153" s="40">
        <f t="shared" si="49"/>
        <v>60672.489433352988</v>
      </c>
      <c r="N153" s="40">
        <f t="shared" si="49"/>
        <v>58264.537673148348</v>
      </c>
      <c r="O153" s="40">
        <f t="shared" si="49"/>
        <v>75080.725375561087</v>
      </c>
      <c r="P153" s="40">
        <f t="shared" si="49"/>
        <v>299533.4091218494</v>
      </c>
      <c r="Q153" s="40">
        <f t="shared" si="49"/>
        <v>400272.63686024683</v>
      </c>
      <c r="R153" s="40">
        <f t="shared" si="49"/>
        <v>214939300.562529</v>
      </c>
      <c r="S153" s="40">
        <f t="shared" si="49"/>
        <v>114792192.10942778</v>
      </c>
      <c r="T153" s="40">
        <f t="shared" si="49"/>
        <v>210794465.56545544</v>
      </c>
      <c r="U153" s="40">
        <f t="shared" si="49"/>
        <v>162359108.02822438</v>
      </c>
      <c r="V153" s="40">
        <f t="shared" si="49"/>
        <v>213912960.46801552</v>
      </c>
      <c r="W153" s="39">
        <f t="shared" si="49"/>
        <v>-157.89847607899284</v>
      </c>
      <c r="X153" s="39">
        <f t="shared" si="49"/>
        <v>-1255.292884827993</v>
      </c>
      <c r="Y153" s="40">
        <f t="shared" si="49"/>
        <v>86212.567939130095</v>
      </c>
      <c r="Z153" s="39">
        <f t="shared" si="49"/>
        <v>4898.8002203507522</v>
      </c>
      <c r="AA153" s="40">
        <f t="shared" si="49"/>
        <v>110094.71244607776</v>
      </c>
      <c r="AB153" s="39">
        <f t="shared" si="49"/>
        <v>1693.461155947198</v>
      </c>
      <c r="AC153" s="40">
        <f t="shared" si="49"/>
        <v>23684.771411848924</v>
      </c>
      <c r="AD153" s="39">
        <f t="shared" si="49"/>
        <v>-31.579695215798566</v>
      </c>
      <c r="AE153" s="39">
        <f t="shared" si="49"/>
        <v>367.11395688365832</v>
      </c>
      <c r="AF153" t="s">
        <v>143</v>
      </c>
      <c r="AG153" s="16">
        <v>6.88</v>
      </c>
      <c r="AH153">
        <v>1.18</v>
      </c>
      <c r="AI153">
        <v>1</v>
      </c>
      <c r="AJ153">
        <v>1.07</v>
      </c>
      <c r="AK153">
        <v>63.44</v>
      </c>
      <c r="AL153">
        <v>2.71</v>
      </c>
      <c r="AM153">
        <v>39.31</v>
      </c>
      <c r="AN153">
        <v>16.5</v>
      </c>
      <c r="AO153">
        <v>83.53</v>
      </c>
      <c r="AP153">
        <v>3.66</v>
      </c>
      <c r="AQ153">
        <v>11.38</v>
      </c>
      <c r="AR153">
        <v>0.63</v>
      </c>
      <c r="AS153">
        <v>1.95</v>
      </c>
      <c r="AT153">
        <v>0.6</v>
      </c>
      <c r="AU153" s="16">
        <v>23.64</v>
      </c>
      <c r="AV153" s="16">
        <v>20.07</v>
      </c>
      <c r="AW153">
        <v>0.88</v>
      </c>
      <c r="AX153" s="16">
        <v>8.9</v>
      </c>
      <c r="AY153">
        <v>0.88</v>
      </c>
      <c r="AZ153" s="16">
        <v>11.58</v>
      </c>
      <c r="BA153">
        <v>1.74</v>
      </c>
      <c r="BB153" s="16" t="s">
        <v>144</v>
      </c>
      <c r="BC153" s="16">
        <v>8.24</v>
      </c>
      <c r="BD153" t="s">
        <v>145</v>
      </c>
      <c r="BE153">
        <v>1773.5</v>
      </c>
      <c r="BF153">
        <v>370000.3</v>
      </c>
      <c r="BG153">
        <v>93033940</v>
      </c>
      <c r="BH153">
        <v>13929980</v>
      </c>
      <c r="BI153">
        <v>56.67</v>
      </c>
      <c r="BJ153">
        <v>68037.789999999994</v>
      </c>
      <c r="BK153">
        <v>2445.91</v>
      </c>
      <c r="BL153">
        <v>1128.98</v>
      </c>
      <c r="BM153">
        <v>3121993</v>
      </c>
      <c r="BN153">
        <v>13472880</v>
      </c>
      <c r="BO153">
        <v>617.80999999999995</v>
      </c>
      <c r="BP153">
        <v>382180.2</v>
      </c>
      <c r="BQ153">
        <v>10584.19</v>
      </c>
      <c r="BR153">
        <v>5938402</v>
      </c>
      <c r="BS153">
        <v>41796.15</v>
      </c>
      <c r="BT153">
        <v>1111410</v>
      </c>
      <c r="BU153">
        <v>9122687</v>
      </c>
      <c r="BV153">
        <v>2.96</v>
      </c>
      <c r="BW153">
        <v>2065.73</v>
      </c>
      <c r="BX153">
        <v>96356.18</v>
      </c>
      <c r="BY153">
        <v>1403.79</v>
      </c>
      <c r="BZ153">
        <v>3698.3</v>
      </c>
      <c r="CA153">
        <v>45987.97</v>
      </c>
      <c r="CB153">
        <v>270331.90000000002</v>
      </c>
      <c r="CC153">
        <v>115291.2</v>
      </c>
      <c r="CD153">
        <v>766.7</v>
      </c>
      <c r="CE153">
        <v>1785523</v>
      </c>
      <c r="CF153">
        <v>119674.8</v>
      </c>
      <c r="CG153">
        <v>3337.19</v>
      </c>
      <c r="CH153">
        <v>1926527</v>
      </c>
      <c r="CI153">
        <v>1705.32</v>
      </c>
      <c r="CJ153">
        <v>411.86</v>
      </c>
    </row>
    <row r="154" spans="1:88" ht="14.25" customHeight="1" x14ac:dyDescent="0.25">
      <c r="A154" t="s">
        <v>109</v>
      </c>
      <c r="B154" t="s">
        <v>110</v>
      </c>
      <c r="D154" s="3">
        <v>44160</v>
      </c>
      <c r="E154" s="4">
        <v>0.8222222222222223</v>
      </c>
      <c r="F154">
        <v>2407</v>
      </c>
      <c r="G154">
        <v>40737.309306840863</v>
      </c>
      <c r="H154" t="s">
        <v>9</v>
      </c>
      <c r="I154" s="39">
        <f t="shared" ref="I154:AE154" si="50">$G154*I107</f>
        <v>749.56649124587193</v>
      </c>
      <c r="J154" s="40">
        <f t="shared" si="50"/>
        <v>26707379.981564872</v>
      </c>
      <c r="K154" s="40">
        <f t="shared" si="50"/>
        <v>27982457.762868989</v>
      </c>
      <c r="L154" s="40">
        <f t="shared" si="50"/>
        <v>28829793.796451282</v>
      </c>
      <c r="M154" s="40">
        <f t="shared" si="50"/>
        <v>2234441.4154802216</v>
      </c>
      <c r="N154" s="40">
        <f t="shared" si="50"/>
        <v>2332618.3309097076</v>
      </c>
      <c r="O154" s="40">
        <f t="shared" si="50"/>
        <v>1834401.0380870441</v>
      </c>
      <c r="P154" s="40">
        <f t="shared" si="50"/>
        <v>1896729.1213265108</v>
      </c>
      <c r="Q154" s="40">
        <f t="shared" si="50"/>
        <v>2115488.4723042459</v>
      </c>
      <c r="R154" s="40">
        <f t="shared" si="50"/>
        <v>378449603.46055162</v>
      </c>
      <c r="S154" s="40">
        <f t="shared" si="50"/>
        <v>207719540.15558156</v>
      </c>
      <c r="T154" s="40">
        <f t="shared" si="50"/>
        <v>370139192.36195606</v>
      </c>
      <c r="U154" s="40">
        <f t="shared" si="50"/>
        <v>293716000.10232264</v>
      </c>
      <c r="V154" s="40">
        <f t="shared" si="50"/>
        <v>377920018.43956268</v>
      </c>
      <c r="W154" s="40">
        <f t="shared" si="50"/>
        <v>2859.7591133402284</v>
      </c>
      <c r="X154" s="39">
        <f t="shared" si="50"/>
        <v>1132.497198730176</v>
      </c>
      <c r="Y154" s="40">
        <f t="shared" si="50"/>
        <v>848558.15286149515</v>
      </c>
      <c r="Z154" s="40">
        <f t="shared" si="50"/>
        <v>5356956.1738495734</v>
      </c>
      <c r="AA154" s="40">
        <f t="shared" si="50"/>
        <v>427334.37462876068</v>
      </c>
      <c r="AB154" s="39">
        <f t="shared" si="50"/>
        <v>-790.3038005527128</v>
      </c>
      <c r="AC154" s="40">
        <f t="shared" si="50"/>
        <v>51573.433582460537</v>
      </c>
      <c r="AD154" s="39">
        <f t="shared" si="50"/>
        <v>1315.8150906109599</v>
      </c>
      <c r="AE154" s="39">
        <f t="shared" si="50"/>
        <v>154.80177536599527</v>
      </c>
      <c r="AF154" t="s">
        <v>143</v>
      </c>
      <c r="AG154" s="16">
        <v>4.87</v>
      </c>
      <c r="AH154">
        <v>1.35</v>
      </c>
      <c r="AI154">
        <v>0.56999999999999995</v>
      </c>
      <c r="AJ154">
        <v>0.28000000000000003</v>
      </c>
      <c r="AK154">
        <v>2.36</v>
      </c>
      <c r="AL154">
        <v>1.07</v>
      </c>
      <c r="AM154">
        <v>12.65</v>
      </c>
      <c r="AN154">
        <v>6.64</v>
      </c>
      <c r="AO154">
        <v>17.64</v>
      </c>
      <c r="AP154">
        <v>4.24</v>
      </c>
      <c r="AQ154">
        <v>3.59</v>
      </c>
      <c r="AR154">
        <v>0.5</v>
      </c>
      <c r="AS154">
        <v>1.34</v>
      </c>
      <c r="AT154">
        <v>0.42</v>
      </c>
      <c r="AU154">
        <v>17.079999999999998</v>
      </c>
      <c r="AV154" s="16">
        <v>9.1</v>
      </c>
      <c r="AW154">
        <v>0.3</v>
      </c>
      <c r="AX154">
        <v>3.8</v>
      </c>
      <c r="AY154">
        <v>0.38</v>
      </c>
      <c r="AZ154" s="16">
        <v>5.36</v>
      </c>
      <c r="BA154">
        <v>1.59</v>
      </c>
      <c r="BB154" s="16">
        <v>8.11</v>
      </c>
      <c r="BC154" s="16">
        <v>10.119999999999999</v>
      </c>
      <c r="BD154" t="s">
        <v>145</v>
      </c>
      <c r="BE154">
        <v>1509.02</v>
      </c>
      <c r="BF154">
        <v>69053.820000000007</v>
      </c>
      <c r="BG154">
        <v>16805790</v>
      </c>
      <c r="BH154">
        <v>2584163</v>
      </c>
      <c r="BI154">
        <v>1291.21</v>
      </c>
      <c r="BJ154">
        <v>1833809</v>
      </c>
      <c r="BK154">
        <v>21740.15</v>
      </c>
      <c r="BL154">
        <v>2451.41</v>
      </c>
      <c r="BM154">
        <v>4177353</v>
      </c>
      <c r="BN154">
        <v>21409920</v>
      </c>
      <c r="BO154">
        <v>1007.85</v>
      </c>
      <c r="BP154">
        <v>580403.30000000005</v>
      </c>
      <c r="BQ154">
        <v>17277.490000000002</v>
      </c>
      <c r="BR154">
        <v>9073361</v>
      </c>
      <c r="BS154">
        <v>38938.33</v>
      </c>
      <c r="BT154">
        <v>1033454</v>
      </c>
      <c r="BU154">
        <v>8145295</v>
      </c>
      <c r="BV154">
        <v>50.74</v>
      </c>
      <c r="BW154">
        <v>3777.95</v>
      </c>
      <c r="BX154">
        <v>794614.2</v>
      </c>
      <c r="BY154">
        <v>635933.30000000005</v>
      </c>
      <c r="BZ154">
        <v>3445.64</v>
      </c>
      <c r="CA154">
        <v>42710.79</v>
      </c>
      <c r="CB154">
        <v>240422.8</v>
      </c>
      <c r="CC154">
        <v>384077.6</v>
      </c>
      <c r="CD154">
        <v>365.56</v>
      </c>
      <c r="CE154">
        <v>1602627</v>
      </c>
      <c r="CF154">
        <v>107946.1</v>
      </c>
      <c r="CG154">
        <v>6268.33</v>
      </c>
      <c r="CH154">
        <v>1753217</v>
      </c>
      <c r="CI154">
        <v>2526.58</v>
      </c>
      <c r="CJ154">
        <v>227.78</v>
      </c>
    </row>
    <row r="155" spans="1:88" ht="14.25" customHeight="1" x14ac:dyDescent="0.25">
      <c r="A155" t="s">
        <v>64</v>
      </c>
      <c r="B155" t="s">
        <v>65</v>
      </c>
      <c r="D155" s="3">
        <v>44160</v>
      </c>
      <c r="E155" s="4">
        <v>0.7284722222222223</v>
      </c>
      <c r="F155">
        <v>2107</v>
      </c>
      <c r="G155">
        <v>39567.565810708802</v>
      </c>
      <c r="H155" t="s">
        <v>9</v>
      </c>
      <c r="I155" s="39">
        <f t="shared" ref="I155:AE155" si="51">$G155*I108</f>
        <v>470.85403314743479</v>
      </c>
      <c r="J155" s="40">
        <f t="shared" si="51"/>
        <v>16258312.791620245</v>
      </c>
      <c r="K155" s="40">
        <f t="shared" si="51"/>
        <v>16812258.712970167</v>
      </c>
      <c r="L155" s="40">
        <f t="shared" si="51"/>
        <v>17298939.772441886</v>
      </c>
      <c r="M155" s="40">
        <f t="shared" si="51"/>
        <v>224229.39544928676</v>
      </c>
      <c r="N155" s="40">
        <f t="shared" si="51"/>
        <v>223794.15222536898</v>
      </c>
      <c r="O155" s="40">
        <f t="shared" si="51"/>
        <v>724482.12999407807</v>
      </c>
      <c r="P155" s="40">
        <f t="shared" si="51"/>
        <v>1054079.9531972825</v>
      </c>
      <c r="Q155" s="40">
        <f t="shared" si="51"/>
        <v>1039439.9538473202</v>
      </c>
      <c r="R155" s="40">
        <f t="shared" si="51"/>
        <v>355791551.76989353</v>
      </c>
      <c r="S155" s="40">
        <f t="shared" si="51"/>
        <v>190122153.7204558</v>
      </c>
      <c r="T155" s="40">
        <f t="shared" si="51"/>
        <v>346216200.84370202</v>
      </c>
      <c r="U155" s="40">
        <f t="shared" si="51"/>
        <v>272462258.17254078</v>
      </c>
      <c r="V155" s="40">
        <f t="shared" si="51"/>
        <v>351834795.18882269</v>
      </c>
      <c r="W155" s="39">
        <f t="shared" si="51"/>
        <v>249.27566460746544</v>
      </c>
      <c r="X155" s="39">
        <f t="shared" si="51"/>
        <v>-1262.2053493616106</v>
      </c>
      <c r="Y155" s="40">
        <f t="shared" si="51"/>
        <v>686497.26681579778</v>
      </c>
      <c r="Z155" s="40">
        <f t="shared" si="51"/>
        <v>2134274.4998296327</v>
      </c>
      <c r="AA155" s="40">
        <f t="shared" si="51"/>
        <v>393182.90146101336</v>
      </c>
      <c r="AB155" s="39">
        <f t="shared" si="51"/>
        <v>1883.4161325897392</v>
      </c>
      <c r="AC155" s="40">
        <f t="shared" si="51"/>
        <v>18521.57755599279</v>
      </c>
      <c r="AD155" s="39">
        <f t="shared" si="51"/>
        <v>146.39999349962258</v>
      </c>
      <c r="AE155" s="39">
        <f t="shared" si="51"/>
        <v>71.221618459275845</v>
      </c>
      <c r="AF155" t="s">
        <v>143</v>
      </c>
      <c r="AG155" s="16">
        <v>19.46</v>
      </c>
      <c r="AH155">
        <v>7.0000000000000007E-2</v>
      </c>
      <c r="AI155">
        <v>0.57999999999999996</v>
      </c>
      <c r="AJ155">
        <v>0.17</v>
      </c>
      <c r="AK155">
        <v>22.13</v>
      </c>
      <c r="AL155">
        <v>1</v>
      </c>
      <c r="AM155">
        <v>9.26</v>
      </c>
      <c r="AN155">
        <v>8.27</v>
      </c>
      <c r="AO155">
        <v>27.59</v>
      </c>
      <c r="AP155">
        <v>3.64</v>
      </c>
      <c r="AQ155">
        <v>8.5500000000000007</v>
      </c>
      <c r="AR155">
        <v>0.49</v>
      </c>
      <c r="AS155">
        <v>0.86</v>
      </c>
      <c r="AT155">
        <v>0.57999999999999996</v>
      </c>
      <c r="AU155" s="16">
        <v>1.55</v>
      </c>
      <c r="AV155" s="16">
        <v>9.67</v>
      </c>
      <c r="AW155">
        <v>0.61</v>
      </c>
      <c r="AX155">
        <v>2.99</v>
      </c>
      <c r="AY155">
        <v>0.55000000000000004</v>
      </c>
      <c r="AZ155" s="16">
        <v>9.26</v>
      </c>
      <c r="BA155">
        <v>3.64</v>
      </c>
      <c r="BB155" s="16">
        <v>86.97</v>
      </c>
      <c r="BC155" s="16">
        <v>5.75</v>
      </c>
      <c r="BD155" t="s">
        <v>145</v>
      </c>
      <c r="BE155">
        <v>1364.55</v>
      </c>
      <c r="BF155">
        <v>45948.28</v>
      </c>
      <c r="BG155">
        <v>11566260</v>
      </c>
      <c r="BH155">
        <v>1777105</v>
      </c>
      <c r="BI155">
        <v>157.78</v>
      </c>
      <c r="BJ155">
        <v>215383.7</v>
      </c>
      <c r="BK155">
        <v>10551</v>
      </c>
      <c r="BL155">
        <v>1842.4</v>
      </c>
      <c r="BM155">
        <v>3697259</v>
      </c>
      <c r="BN155">
        <v>22722370</v>
      </c>
      <c r="BO155">
        <v>1007.85</v>
      </c>
      <c r="BP155">
        <v>621807.6</v>
      </c>
      <c r="BQ155">
        <v>17514.38</v>
      </c>
      <c r="BR155">
        <v>9674803</v>
      </c>
      <c r="BS155">
        <v>41328.14</v>
      </c>
      <c r="BT155">
        <v>1135355</v>
      </c>
      <c r="BU155">
        <v>9061812</v>
      </c>
      <c r="BV155">
        <v>10</v>
      </c>
      <c r="BW155">
        <v>2045.35</v>
      </c>
      <c r="BX155">
        <v>736749</v>
      </c>
      <c r="BY155">
        <v>287655.3</v>
      </c>
      <c r="BZ155">
        <v>3657.92</v>
      </c>
      <c r="CA155">
        <v>46455.79</v>
      </c>
      <c r="CB155">
        <v>265396</v>
      </c>
      <c r="CC155">
        <v>401690.1</v>
      </c>
      <c r="CD155">
        <v>781.51</v>
      </c>
      <c r="CE155">
        <v>1757671</v>
      </c>
      <c r="CF155">
        <v>118999.9</v>
      </c>
      <c r="CG155">
        <v>2573.6799999999998</v>
      </c>
      <c r="CH155">
        <v>1909945</v>
      </c>
      <c r="CI155">
        <v>1835.34</v>
      </c>
      <c r="CJ155">
        <v>192.23</v>
      </c>
    </row>
    <row r="156" spans="1:88" ht="14.25" customHeight="1" x14ac:dyDescent="0.25">
      <c r="A156" t="s">
        <v>111</v>
      </c>
      <c r="B156" t="s">
        <v>112</v>
      </c>
      <c r="D156" s="3">
        <v>44160</v>
      </c>
      <c r="E156" s="4">
        <v>0.82638888888888884</v>
      </c>
      <c r="F156">
        <v>2408</v>
      </c>
      <c r="G156">
        <v>39877.030582943902</v>
      </c>
      <c r="H156" t="s">
        <v>9</v>
      </c>
      <c r="I156" s="39">
        <f t="shared" ref="I156:AE156" si="52">$G156*I109</f>
        <v>2312.8677738107463</v>
      </c>
      <c r="J156" s="40">
        <f t="shared" si="52"/>
        <v>132631003.71887141</v>
      </c>
      <c r="K156" s="40">
        <f t="shared" si="52"/>
        <v>137775140.66407117</v>
      </c>
      <c r="L156" s="40">
        <f t="shared" si="52"/>
        <v>138094156.90873474</v>
      </c>
      <c r="M156" s="40">
        <f t="shared" si="52"/>
        <v>1623393.9150316464</v>
      </c>
      <c r="N156" s="40">
        <f t="shared" si="52"/>
        <v>1663270.9456145901</v>
      </c>
      <c r="O156" s="40">
        <f t="shared" si="52"/>
        <v>1732656.9788289126</v>
      </c>
      <c r="P156" s="40">
        <f t="shared" si="52"/>
        <v>1258917.8555035391</v>
      </c>
      <c r="Q156" s="40">
        <f t="shared" si="52"/>
        <v>1410051.8014128963</v>
      </c>
      <c r="R156" s="40">
        <f t="shared" si="52"/>
        <v>237188577.90735033</v>
      </c>
      <c r="S156" s="40">
        <f t="shared" si="52"/>
        <v>137416247.3888247</v>
      </c>
      <c r="T156" s="40">
        <f t="shared" si="52"/>
        <v>230728498.9529134</v>
      </c>
      <c r="U156" s="40">
        <f t="shared" si="52"/>
        <v>179526391.68441343</v>
      </c>
      <c r="V156" s="40">
        <f t="shared" si="52"/>
        <v>235992266.98986202</v>
      </c>
      <c r="W156" s="40">
        <f t="shared" si="52"/>
        <v>26657.794944697998</v>
      </c>
      <c r="X156" s="40">
        <f t="shared" si="52"/>
        <v>26693.684272222647</v>
      </c>
      <c r="Y156" s="40">
        <f t="shared" si="52"/>
        <v>887662.70077633136</v>
      </c>
      <c r="Z156" s="40">
        <f t="shared" si="52"/>
        <v>7668352.9811001131</v>
      </c>
      <c r="AA156" s="40">
        <f t="shared" si="52"/>
        <v>111775.31672399175</v>
      </c>
      <c r="AB156" s="39">
        <f t="shared" si="52"/>
        <v>-474.53666393703247</v>
      </c>
      <c r="AC156" s="40">
        <f t="shared" si="52"/>
        <v>39171.20714162579</v>
      </c>
      <c r="AD156" s="39">
        <f t="shared" si="52"/>
        <v>709.81114437640144</v>
      </c>
      <c r="AE156" s="40">
        <f t="shared" si="52"/>
        <v>2675.7487521155363</v>
      </c>
      <c r="AF156" t="s">
        <v>143</v>
      </c>
      <c r="AG156" s="16">
        <v>3.42</v>
      </c>
      <c r="AH156">
        <v>1.68</v>
      </c>
      <c r="AI156">
        <v>1.08</v>
      </c>
      <c r="AJ156">
        <v>0.77</v>
      </c>
      <c r="AK156">
        <v>4.78</v>
      </c>
      <c r="AL156">
        <v>0.62</v>
      </c>
      <c r="AM156">
        <v>2.09</v>
      </c>
      <c r="AN156">
        <v>3.62</v>
      </c>
      <c r="AO156">
        <v>26.35</v>
      </c>
      <c r="AP156">
        <v>1.9</v>
      </c>
      <c r="AQ156">
        <v>9.5299999999999994</v>
      </c>
      <c r="AR156">
        <v>0.52</v>
      </c>
      <c r="AS156">
        <v>4.33</v>
      </c>
      <c r="AT156">
        <v>0.68</v>
      </c>
      <c r="AU156">
        <v>8.5299999999999994</v>
      </c>
      <c r="AV156">
        <v>1.9</v>
      </c>
      <c r="AW156">
        <v>0.91</v>
      </c>
      <c r="AX156">
        <v>6.83</v>
      </c>
      <c r="AY156">
        <v>0.75</v>
      </c>
      <c r="AZ156" s="16">
        <v>34.26</v>
      </c>
      <c r="BA156">
        <v>4.88</v>
      </c>
      <c r="BB156" s="16">
        <v>14.14</v>
      </c>
      <c r="BC156">
        <v>4.84</v>
      </c>
      <c r="BD156" t="s">
        <v>145</v>
      </c>
      <c r="BE156">
        <v>3288.26</v>
      </c>
      <c r="BF156">
        <v>347250</v>
      </c>
      <c r="BG156">
        <v>86170670</v>
      </c>
      <c r="BH156">
        <v>12885860</v>
      </c>
      <c r="BI156">
        <v>954.51</v>
      </c>
      <c r="BJ156">
        <v>1365652</v>
      </c>
      <c r="BK156">
        <v>22250.3</v>
      </c>
      <c r="BL156">
        <v>1896.86</v>
      </c>
      <c r="BM156">
        <v>3695615</v>
      </c>
      <c r="BN156">
        <v>14613120</v>
      </c>
      <c r="BO156">
        <v>675.59</v>
      </c>
      <c r="BP156">
        <v>376942.6</v>
      </c>
      <c r="BQ156">
        <v>10698.77</v>
      </c>
      <c r="BR156">
        <v>5903691</v>
      </c>
      <c r="BS156">
        <v>38615.589999999997</v>
      </c>
      <c r="BT156">
        <v>1109527</v>
      </c>
      <c r="BU156">
        <v>8305242</v>
      </c>
      <c r="BV156">
        <v>434.09</v>
      </c>
      <c r="BW156">
        <v>25085.88</v>
      </c>
      <c r="BX156">
        <v>865513.4</v>
      </c>
      <c r="BY156">
        <v>997478.5</v>
      </c>
      <c r="BZ156">
        <v>3474.54</v>
      </c>
      <c r="CA156">
        <v>45289.120000000003</v>
      </c>
      <c r="CB156">
        <v>245922.2</v>
      </c>
      <c r="CC156">
        <v>105411.8</v>
      </c>
      <c r="CD156">
        <v>407.79</v>
      </c>
      <c r="CE156">
        <v>1618110</v>
      </c>
      <c r="CF156">
        <v>108474.2</v>
      </c>
      <c r="CG156">
        <v>4922.18</v>
      </c>
      <c r="CH156">
        <v>1759350</v>
      </c>
      <c r="CI156">
        <v>2107.98</v>
      </c>
      <c r="CJ156">
        <v>1918.32</v>
      </c>
    </row>
    <row r="157" spans="1:88" ht="14.25" customHeight="1" x14ac:dyDescent="0.25">
      <c r="A157" t="s">
        <v>66</v>
      </c>
      <c r="B157" t="s">
        <v>67</v>
      </c>
      <c r="D157" s="3">
        <v>44160</v>
      </c>
      <c r="E157" s="4">
        <v>0.7319444444444444</v>
      </c>
      <c r="F157">
        <v>2108</v>
      </c>
      <c r="G157">
        <v>39457.283872145199</v>
      </c>
      <c r="H157" t="s">
        <v>9</v>
      </c>
      <c r="I157" s="39">
        <f t="shared" ref="I157:AE157" si="53">$G157*I110</f>
        <v>1736.1204903743887</v>
      </c>
      <c r="J157" s="40">
        <f t="shared" si="53"/>
        <v>116122786.43572332</v>
      </c>
      <c r="K157" s="40">
        <f t="shared" si="53"/>
        <v>121765178.02944009</v>
      </c>
      <c r="L157" s="40">
        <f t="shared" si="53"/>
        <v>121923007.16492866</v>
      </c>
      <c r="M157" s="40">
        <f t="shared" si="53"/>
        <v>162998.03967583182</v>
      </c>
      <c r="N157" s="40">
        <f t="shared" si="53"/>
        <v>148911.78933347599</v>
      </c>
      <c r="O157" s="40">
        <f t="shared" si="53"/>
        <v>645915.73698701698</v>
      </c>
      <c r="P157" s="40">
        <f t="shared" si="53"/>
        <v>758763.56886135216</v>
      </c>
      <c r="Q157" s="40">
        <f t="shared" si="53"/>
        <v>953682.5511897495</v>
      </c>
      <c r="R157" s="40">
        <f t="shared" si="53"/>
        <v>210149493.90304533</v>
      </c>
      <c r="S157" s="40">
        <f t="shared" si="53"/>
        <v>111624656.07429877</v>
      </c>
      <c r="T157" s="40">
        <f t="shared" si="53"/>
        <v>205690820.82549292</v>
      </c>
      <c r="U157" s="40">
        <f t="shared" si="53"/>
        <v>160591145.35963097</v>
      </c>
      <c r="V157" s="40">
        <f t="shared" si="53"/>
        <v>207663685.01910019</v>
      </c>
      <c r="W157" s="39">
        <f t="shared" si="53"/>
        <v>702.33965292418452</v>
      </c>
      <c r="X157" s="39">
        <f t="shared" si="53"/>
        <v>-441.92157936802624</v>
      </c>
      <c r="Y157" s="40">
        <f t="shared" si="53"/>
        <v>803350.29963687621</v>
      </c>
      <c r="Z157" s="40">
        <f t="shared" si="53"/>
        <v>1159649.5730023475</v>
      </c>
      <c r="AA157" s="40">
        <f t="shared" si="53"/>
        <v>93474.305493111984</v>
      </c>
      <c r="AB157" s="39">
        <f t="shared" si="53"/>
        <v>1100.858220032851</v>
      </c>
      <c r="AC157" s="40">
        <f t="shared" si="53"/>
        <v>21997.435758720949</v>
      </c>
      <c r="AD157" s="39">
        <f t="shared" si="53"/>
        <v>-43.40301225935972</v>
      </c>
      <c r="AE157" s="40">
        <f t="shared" si="53"/>
        <v>1747.9576755360322</v>
      </c>
      <c r="AF157" t="s">
        <v>143</v>
      </c>
      <c r="AG157" s="16">
        <v>1.84</v>
      </c>
      <c r="AH157">
        <v>0.43</v>
      </c>
      <c r="AI157">
        <v>0.73</v>
      </c>
      <c r="AJ157">
        <v>1.1200000000000001</v>
      </c>
      <c r="AK157">
        <v>23.11</v>
      </c>
      <c r="AL157">
        <v>1.3</v>
      </c>
      <c r="AM157">
        <v>10.039999999999999</v>
      </c>
      <c r="AN157">
        <v>12.14</v>
      </c>
      <c r="AO157">
        <v>37.770000000000003</v>
      </c>
      <c r="AP157">
        <v>2.86</v>
      </c>
      <c r="AQ157">
        <v>8.73</v>
      </c>
      <c r="AR157">
        <v>0.73</v>
      </c>
      <c r="AS157">
        <v>4.34</v>
      </c>
      <c r="AT157">
        <v>0.65</v>
      </c>
      <c r="AU157" s="16">
        <v>52.71</v>
      </c>
      <c r="AV157" s="16">
        <v>45.29</v>
      </c>
      <c r="AW157">
        <v>0.39</v>
      </c>
      <c r="AX157">
        <v>2.46</v>
      </c>
      <c r="AY157">
        <v>0.63</v>
      </c>
      <c r="AZ157" s="16">
        <v>8.06</v>
      </c>
      <c r="BA157">
        <v>2.12</v>
      </c>
      <c r="BB157" s="16">
        <v>24.2</v>
      </c>
      <c r="BC157">
        <v>3.19</v>
      </c>
      <c r="BD157" t="s">
        <v>145</v>
      </c>
      <c r="BE157">
        <v>2937.05</v>
      </c>
      <c r="BF157">
        <v>334650</v>
      </c>
      <c r="BG157">
        <v>84723020</v>
      </c>
      <c r="BH157">
        <v>12656640</v>
      </c>
      <c r="BI157">
        <v>122.23</v>
      </c>
      <c r="BJ157">
        <v>150155.29999999999</v>
      </c>
      <c r="BK157">
        <v>9598.09</v>
      </c>
      <c r="BL157">
        <v>1587.92</v>
      </c>
      <c r="BM157">
        <v>3651306</v>
      </c>
      <c r="BN157">
        <v>13455560</v>
      </c>
      <c r="BO157">
        <v>604.48</v>
      </c>
      <c r="BP157">
        <v>373819.2</v>
      </c>
      <c r="BQ157">
        <v>10536.37</v>
      </c>
      <c r="BR157">
        <v>5779066</v>
      </c>
      <c r="BS157">
        <v>42046.89</v>
      </c>
      <c r="BT157">
        <v>1136392</v>
      </c>
      <c r="BU157">
        <v>9141574</v>
      </c>
      <c r="BV157">
        <v>18.149999999999999</v>
      </c>
      <c r="BW157">
        <v>2818.83</v>
      </c>
      <c r="BX157">
        <v>871554.9</v>
      </c>
      <c r="BY157">
        <v>157398.20000000001</v>
      </c>
      <c r="BZ157">
        <v>3714.23</v>
      </c>
      <c r="CA157">
        <v>47163.57</v>
      </c>
      <c r="CB157">
        <v>271578.8</v>
      </c>
      <c r="CC157">
        <v>98469.84</v>
      </c>
      <c r="CD157">
        <v>681.14</v>
      </c>
      <c r="CE157">
        <v>1787131</v>
      </c>
      <c r="CF157">
        <v>119761.1</v>
      </c>
      <c r="CG157">
        <v>3107.14</v>
      </c>
      <c r="CH157">
        <v>1923118</v>
      </c>
      <c r="CI157">
        <v>1693.47</v>
      </c>
      <c r="CJ157">
        <v>1433.06</v>
      </c>
    </row>
    <row r="158" spans="1:88" ht="14.25" customHeight="1" x14ac:dyDescent="0.25">
      <c r="A158" t="s">
        <v>113</v>
      </c>
      <c r="B158" t="s">
        <v>114</v>
      </c>
      <c r="D158" s="3">
        <v>44160</v>
      </c>
      <c r="E158" s="4">
        <v>0.82986111111111116</v>
      </c>
      <c r="F158">
        <v>2409</v>
      </c>
      <c r="G158">
        <v>40189.687954826135</v>
      </c>
      <c r="H158" t="s">
        <v>9</v>
      </c>
      <c r="I158" s="39">
        <f t="shared" ref="I158:AE158" si="54">$G158*I111</f>
        <v>2146.1293367877156</v>
      </c>
      <c r="J158" s="40">
        <f t="shared" si="54"/>
        <v>129852881.78204325</v>
      </c>
      <c r="K158" s="40">
        <f t="shared" si="54"/>
        <v>135921524.66322199</v>
      </c>
      <c r="L158" s="40">
        <f t="shared" si="54"/>
        <v>136604749.35845402</v>
      </c>
      <c r="M158" s="40">
        <f t="shared" si="54"/>
        <v>1687163.1003436011</v>
      </c>
      <c r="N158" s="40">
        <f t="shared" si="54"/>
        <v>1798890.4328580177</v>
      </c>
      <c r="O158" s="40">
        <f t="shared" si="54"/>
        <v>1784020.2483147322</v>
      </c>
      <c r="P158" s="40">
        <f t="shared" si="54"/>
        <v>1270797.9331316024</v>
      </c>
      <c r="Q158" s="40">
        <f t="shared" si="54"/>
        <v>1452857.2195669648</v>
      </c>
      <c r="R158" s="40">
        <f t="shared" si="54"/>
        <v>241419455.5446406</v>
      </c>
      <c r="S158" s="40">
        <f t="shared" si="54"/>
        <v>127039603.62520541</v>
      </c>
      <c r="T158" s="40">
        <f t="shared" si="54"/>
        <v>233100190.13799158</v>
      </c>
      <c r="U158" s="40">
        <f t="shared" si="54"/>
        <v>182260234.87513652</v>
      </c>
      <c r="V158" s="40">
        <f t="shared" si="54"/>
        <v>237360297.06120315</v>
      </c>
      <c r="W158" s="40">
        <f t="shared" si="54"/>
        <v>28767.778638064548</v>
      </c>
      <c r="X158" s="40">
        <f t="shared" si="54"/>
        <v>26726.14248995938</v>
      </c>
      <c r="Y158" s="40">
        <f t="shared" si="54"/>
        <v>1067840.0089597304</v>
      </c>
      <c r="Z158" s="40">
        <f t="shared" si="54"/>
        <v>10730646.683938578</v>
      </c>
      <c r="AA158" s="40">
        <f t="shared" si="54"/>
        <v>123543.10077313553</v>
      </c>
      <c r="AB158" s="39">
        <f t="shared" si="54"/>
        <v>-606.86428811787471</v>
      </c>
      <c r="AC158" s="40">
        <f t="shared" si="54"/>
        <v>49754.833688074752</v>
      </c>
      <c r="AD158" s="39">
        <f t="shared" si="54"/>
        <v>486.29522425339621</v>
      </c>
      <c r="AE158" s="40">
        <f t="shared" si="54"/>
        <v>3102.6439101125779</v>
      </c>
      <c r="AF158" t="s">
        <v>143</v>
      </c>
      <c r="AG158" s="16">
        <v>5.16</v>
      </c>
      <c r="AH158">
        <v>1.02</v>
      </c>
      <c r="AI158">
        <v>0.56999999999999995</v>
      </c>
      <c r="AJ158">
        <v>0.37</v>
      </c>
      <c r="AK158">
        <v>5.08</v>
      </c>
      <c r="AL158">
        <v>0.65</v>
      </c>
      <c r="AM158">
        <v>4.71</v>
      </c>
      <c r="AN158">
        <v>6.45</v>
      </c>
      <c r="AO158">
        <v>25.31</v>
      </c>
      <c r="AP158">
        <v>2.02</v>
      </c>
      <c r="AQ158">
        <v>10.45</v>
      </c>
      <c r="AR158">
        <v>0.39</v>
      </c>
      <c r="AS158">
        <v>1.23</v>
      </c>
      <c r="AT158">
        <v>1.03</v>
      </c>
      <c r="AU158">
        <v>6.91</v>
      </c>
      <c r="AV158">
        <v>0.76</v>
      </c>
      <c r="AW158">
        <v>0.81</v>
      </c>
      <c r="AX158">
        <v>1.4</v>
      </c>
      <c r="AY158">
        <v>0.69</v>
      </c>
      <c r="AZ158" s="16">
        <v>15.89</v>
      </c>
      <c r="BA158">
        <v>3.92</v>
      </c>
      <c r="BB158" s="16">
        <v>11.86</v>
      </c>
      <c r="BC158">
        <v>0.66</v>
      </c>
      <c r="BD158" t="s">
        <v>145</v>
      </c>
      <c r="BE158">
        <v>3077.1</v>
      </c>
      <c r="BF158">
        <v>343279.5</v>
      </c>
      <c r="BG158">
        <v>84220470</v>
      </c>
      <c r="BH158">
        <v>12629450</v>
      </c>
      <c r="BI158">
        <v>1001.18</v>
      </c>
      <c r="BJ158">
        <v>1462550</v>
      </c>
      <c r="BK158">
        <v>22925.85</v>
      </c>
      <c r="BL158">
        <v>1932.42</v>
      </c>
      <c r="BM158">
        <v>3717586</v>
      </c>
      <c r="BN158">
        <v>14929120</v>
      </c>
      <c r="BO158">
        <v>631.15</v>
      </c>
      <c r="BP158">
        <v>377284.5</v>
      </c>
      <c r="BQ158">
        <v>10971.17</v>
      </c>
      <c r="BR158">
        <v>5882319</v>
      </c>
      <c r="BS158">
        <v>39295.199999999997</v>
      </c>
      <c r="BT158">
        <v>1119588</v>
      </c>
      <c r="BU158">
        <v>8292473</v>
      </c>
      <c r="BV158">
        <v>472.98</v>
      </c>
      <c r="BW158">
        <v>24902.98</v>
      </c>
      <c r="BX158">
        <v>1030988</v>
      </c>
      <c r="BY158">
        <v>1404294</v>
      </c>
      <c r="BZ158">
        <v>3503.8</v>
      </c>
      <c r="CA158">
        <v>46588.63</v>
      </c>
      <c r="CB158">
        <v>244573.2</v>
      </c>
      <c r="CC158">
        <v>114893.6</v>
      </c>
      <c r="CD158">
        <v>395.57</v>
      </c>
      <c r="CE158">
        <v>1635715</v>
      </c>
      <c r="CF158">
        <v>109045.4</v>
      </c>
      <c r="CG158">
        <v>6258.32</v>
      </c>
      <c r="CH158">
        <v>1792288</v>
      </c>
      <c r="CI158">
        <v>1976.1</v>
      </c>
      <c r="CJ158">
        <v>2229.11</v>
      </c>
    </row>
    <row r="159" spans="1:88" ht="14.25" customHeight="1" x14ac:dyDescent="0.25">
      <c r="A159" t="s">
        <v>68</v>
      </c>
      <c r="B159" t="s">
        <v>69</v>
      </c>
      <c r="D159" s="3">
        <v>44160</v>
      </c>
      <c r="E159" s="4">
        <v>0.73611111111111116</v>
      </c>
      <c r="F159">
        <v>2109</v>
      </c>
      <c r="G159">
        <v>39095.333152464744</v>
      </c>
      <c r="H159" t="s">
        <v>9</v>
      </c>
      <c r="I159" s="39">
        <f t="shared" ref="I159:AE159" si="55">$G159*I112</f>
        <v>5434.2513081925999</v>
      </c>
      <c r="J159" s="40">
        <f t="shared" si="55"/>
        <v>326133269.15786088</v>
      </c>
      <c r="K159" s="40">
        <f t="shared" si="55"/>
        <v>343257025.07864046</v>
      </c>
      <c r="L159" s="40">
        <f t="shared" si="55"/>
        <v>342279641.74982882</v>
      </c>
      <c r="M159" s="40">
        <f t="shared" si="55"/>
        <v>1398049.1135321392</v>
      </c>
      <c r="N159" s="40">
        <f t="shared" si="55"/>
        <v>1469984.5265326744</v>
      </c>
      <c r="O159" s="40">
        <f t="shared" si="55"/>
        <v>2263619.7895277087</v>
      </c>
      <c r="P159" s="40">
        <f t="shared" si="55"/>
        <v>2699923.7075092155</v>
      </c>
      <c r="Q159" s="40">
        <f t="shared" si="55"/>
        <v>2661219.3276882749</v>
      </c>
      <c r="R159" s="40">
        <f t="shared" si="55"/>
        <v>596203830.57508731</v>
      </c>
      <c r="S159" s="40">
        <f t="shared" si="55"/>
        <v>310377849.8974176</v>
      </c>
      <c r="T159" s="40">
        <f t="shared" si="55"/>
        <v>578219977.32495356</v>
      </c>
      <c r="U159" s="40">
        <f t="shared" si="55"/>
        <v>451160144.57944316</v>
      </c>
      <c r="V159" s="40">
        <f t="shared" si="55"/>
        <v>583693323.96629858</v>
      </c>
      <c r="W159" s="40">
        <f t="shared" si="55"/>
        <v>4562.4253788926353</v>
      </c>
      <c r="X159" s="40">
        <f t="shared" si="55"/>
        <v>2732.7637873572858</v>
      </c>
      <c r="Y159" s="40">
        <f t="shared" si="55"/>
        <v>2802744.4337001974</v>
      </c>
      <c r="Z159" s="40">
        <f t="shared" si="55"/>
        <v>20200558.639878534</v>
      </c>
      <c r="AA159" s="40">
        <f t="shared" si="55"/>
        <v>300213.06327777676</v>
      </c>
      <c r="AB159" s="39">
        <f t="shared" si="55"/>
        <v>1153.3123279977099</v>
      </c>
      <c r="AC159" s="40">
        <f t="shared" si="55"/>
        <v>94063.371564830173</v>
      </c>
      <c r="AD159" s="39">
        <f t="shared" si="55"/>
        <v>312.76266521971797</v>
      </c>
      <c r="AE159" s="40">
        <f t="shared" si="55"/>
        <v>6966.7883677692171</v>
      </c>
      <c r="AF159" t="s">
        <v>143</v>
      </c>
      <c r="AG159" s="16">
        <v>2.23</v>
      </c>
      <c r="AH159">
        <v>1.66</v>
      </c>
      <c r="AI159">
        <v>1.33</v>
      </c>
      <c r="AJ159">
        <v>1.2</v>
      </c>
      <c r="AK159">
        <v>11.98</v>
      </c>
      <c r="AL159">
        <v>1.79</v>
      </c>
      <c r="AM159">
        <v>3.93</v>
      </c>
      <c r="AN159">
        <v>4.76</v>
      </c>
      <c r="AO159">
        <v>9.39</v>
      </c>
      <c r="AP159">
        <v>2.23</v>
      </c>
      <c r="AQ159">
        <v>5.48</v>
      </c>
      <c r="AR159">
        <v>0.95</v>
      </c>
      <c r="AS159">
        <v>0.87</v>
      </c>
      <c r="AT159">
        <v>0.7</v>
      </c>
      <c r="AU159">
        <v>3.59</v>
      </c>
      <c r="AV159">
        <v>6.35</v>
      </c>
      <c r="AW159">
        <v>0.51</v>
      </c>
      <c r="AX159">
        <v>1.77</v>
      </c>
      <c r="AY159">
        <v>0.61</v>
      </c>
      <c r="AZ159" s="16">
        <v>4.05</v>
      </c>
      <c r="BA159">
        <v>0.76</v>
      </c>
      <c r="BB159" s="16">
        <v>12.96</v>
      </c>
      <c r="BC159">
        <v>0.8</v>
      </c>
      <c r="BD159" t="s">
        <v>145</v>
      </c>
      <c r="BE159">
        <v>7855.66</v>
      </c>
      <c r="BF159">
        <v>961180.9</v>
      </c>
      <c r="BG159">
        <v>250652400</v>
      </c>
      <c r="BH159">
        <v>37293470</v>
      </c>
      <c r="BI159">
        <v>927.84</v>
      </c>
      <c r="BJ159">
        <v>1410956</v>
      </c>
      <c r="BK159">
        <v>31519.78</v>
      </c>
      <c r="BL159">
        <v>3567.24</v>
      </c>
      <c r="BM159">
        <v>5497736</v>
      </c>
      <c r="BN159">
        <v>40594020</v>
      </c>
      <c r="BO159">
        <v>1716.83</v>
      </c>
      <c r="BP159">
        <v>1102151</v>
      </c>
      <c r="BQ159">
        <v>30256.71</v>
      </c>
      <c r="BR159">
        <v>17039480</v>
      </c>
      <c r="BS159">
        <v>42615.91</v>
      </c>
      <c r="BT159">
        <v>1198894</v>
      </c>
      <c r="BU159">
        <v>9506651</v>
      </c>
      <c r="BV159">
        <v>88.52</v>
      </c>
      <c r="BW159">
        <v>6003.52</v>
      </c>
      <c r="BX159">
        <v>3182622</v>
      </c>
      <c r="BY159">
        <v>2908539</v>
      </c>
      <c r="BZ159">
        <v>3640.51</v>
      </c>
      <c r="CA159">
        <v>48083.43</v>
      </c>
      <c r="CB159">
        <v>275883.90000000002</v>
      </c>
      <c r="CC159">
        <v>322833</v>
      </c>
      <c r="CD159">
        <v>691.88</v>
      </c>
      <c r="CE159">
        <v>1791595</v>
      </c>
      <c r="CF159">
        <v>119265.60000000001</v>
      </c>
      <c r="CG159">
        <v>13272.45</v>
      </c>
      <c r="CH159">
        <v>1925940</v>
      </c>
      <c r="CI159">
        <v>1990.92</v>
      </c>
      <c r="CJ159">
        <v>5345.65</v>
      </c>
    </row>
    <row r="160" spans="1:88" ht="14.25" customHeight="1" x14ac:dyDescent="0.25">
      <c r="A160" t="s">
        <v>115</v>
      </c>
      <c r="B160" t="s">
        <v>116</v>
      </c>
      <c r="D160" s="3">
        <v>44160</v>
      </c>
      <c r="E160" s="4">
        <v>0.8340277777777777</v>
      </c>
      <c r="F160">
        <v>2410</v>
      </c>
      <c r="G160">
        <v>40150.410896522313</v>
      </c>
      <c r="H160" t="s">
        <v>9</v>
      </c>
      <c r="I160" s="39">
        <f t="shared" ref="I160:AE160" si="56">$G160*I113</f>
        <v>4002.9959663832747</v>
      </c>
      <c r="J160" s="40">
        <f t="shared" si="56"/>
        <v>133219063.35466103</v>
      </c>
      <c r="K160" s="40">
        <f t="shared" si="56"/>
        <v>139000722.52376026</v>
      </c>
      <c r="L160" s="40">
        <f t="shared" si="56"/>
        <v>139522677.86541504</v>
      </c>
      <c r="M160" s="40">
        <f t="shared" si="56"/>
        <v>396485.30760315782</v>
      </c>
      <c r="N160" s="40">
        <f t="shared" si="56"/>
        <v>403511.6295100493</v>
      </c>
      <c r="O160" s="40">
        <f t="shared" si="56"/>
        <v>313173.20499287406</v>
      </c>
      <c r="P160" s="40">
        <f t="shared" si="56"/>
        <v>261539.77657994637</v>
      </c>
      <c r="Q160" s="40">
        <f t="shared" si="56"/>
        <v>413147.72812521458</v>
      </c>
      <c r="R160" s="40">
        <f t="shared" si="56"/>
        <v>235321558.26451728</v>
      </c>
      <c r="S160" s="40">
        <f t="shared" si="56"/>
        <v>129645676.78487055</v>
      </c>
      <c r="T160" s="40">
        <f t="shared" si="56"/>
        <v>231346667.58576158</v>
      </c>
      <c r="U160" s="40">
        <f t="shared" si="56"/>
        <v>179392035.88566169</v>
      </c>
      <c r="V160" s="40">
        <f t="shared" si="56"/>
        <v>236084416.0715512</v>
      </c>
      <c r="W160" s="40">
        <f t="shared" si="56"/>
        <v>18967.054107517139</v>
      </c>
      <c r="X160" s="40">
        <f t="shared" si="56"/>
        <v>17517.624274152688</v>
      </c>
      <c r="Y160" s="40">
        <f t="shared" si="56"/>
        <v>1701975.9179035809</v>
      </c>
      <c r="Z160" s="40">
        <f t="shared" si="56"/>
        <v>7917661.0287941992</v>
      </c>
      <c r="AA160" s="40">
        <f t="shared" si="56"/>
        <v>38584.54487155794</v>
      </c>
      <c r="AB160" s="39">
        <f t="shared" si="56"/>
        <v>-807.02325902009852</v>
      </c>
      <c r="AC160" s="40">
        <f t="shared" si="56"/>
        <v>115633.18338198426</v>
      </c>
      <c r="AD160" s="39">
        <f t="shared" si="56"/>
        <v>-84.315862882696848</v>
      </c>
      <c r="AE160" s="39">
        <f t="shared" si="56"/>
        <v>180.6768490343504</v>
      </c>
      <c r="AF160" t="s">
        <v>143</v>
      </c>
      <c r="AG160" s="16">
        <v>3.38</v>
      </c>
      <c r="AH160">
        <v>0.36</v>
      </c>
      <c r="AI160">
        <v>1.08</v>
      </c>
      <c r="AJ160">
        <v>1.05</v>
      </c>
      <c r="AK160">
        <v>12.36</v>
      </c>
      <c r="AL160">
        <v>0.66</v>
      </c>
      <c r="AM160">
        <v>10.26</v>
      </c>
      <c r="AN160">
        <v>14.04</v>
      </c>
      <c r="AO160">
        <v>79.84</v>
      </c>
      <c r="AP160">
        <v>3.49</v>
      </c>
      <c r="AQ160">
        <v>16.440000000000001</v>
      </c>
      <c r="AR160">
        <v>1.1399999999999999</v>
      </c>
      <c r="AS160">
        <v>1.04</v>
      </c>
      <c r="AT160">
        <v>0.37</v>
      </c>
      <c r="AU160">
        <v>3.58</v>
      </c>
      <c r="AV160">
        <v>0.94</v>
      </c>
      <c r="AW160">
        <v>0.93</v>
      </c>
      <c r="AX160">
        <v>2.35</v>
      </c>
      <c r="AY160">
        <v>1.17</v>
      </c>
      <c r="AZ160" s="16">
        <v>28.76</v>
      </c>
      <c r="BA160">
        <v>2.36</v>
      </c>
      <c r="BB160" s="16">
        <v>62.33</v>
      </c>
      <c r="BC160" s="16">
        <v>20.83</v>
      </c>
      <c r="BD160" t="s">
        <v>145</v>
      </c>
      <c r="BE160">
        <v>5094.38</v>
      </c>
      <c r="BF160">
        <v>344776.8</v>
      </c>
      <c r="BG160">
        <v>85835610</v>
      </c>
      <c r="BH160">
        <v>12855830</v>
      </c>
      <c r="BI160">
        <v>243.34</v>
      </c>
      <c r="BJ160">
        <v>337768.2</v>
      </c>
      <c r="BK160">
        <v>5188.8999999999996</v>
      </c>
      <c r="BL160">
        <v>1000.07</v>
      </c>
      <c r="BM160">
        <v>2831864</v>
      </c>
      <c r="BN160">
        <v>14302380</v>
      </c>
      <c r="BO160">
        <v>630.04</v>
      </c>
      <c r="BP160">
        <v>373183.9</v>
      </c>
      <c r="BQ160">
        <v>10570.87</v>
      </c>
      <c r="BR160">
        <v>5832006</v>
      </c>
      <c r="BS160">
        <v>38430.99</v>
      </c>
      <c r="BT160">
        <v>1097918</v>
      </c>
      <c r="BU160">
        <v>8256848</v>
      </c>
      <c r="BV160">
        <v>307.04000000000002</v>
      </c>
      <c r="BW160">
        <v>17269.669999999998</v>
      </c>
      <c r="BX160">
        <v>1635758</v>
      </c>
      <c r="BY160">
        <v>1016488</v>
      </c>
      <c r="BZ160">
        <v>3435.26</v>
      </c>
      <c r="CA160">
        <v>45171.18</v>
      </c>
      <c r="CB160">
        <v>243075.1</v>
      </c>
      <c r="CC160">
        <v>36090.160000000003</v>
      </c>
      <c r="CD160">
        <v>365.56</v>
      </c>
      <c r="CE160">
        <v>1619120</v>
      </c>
      <c r="CF160">
        <v>108367.1</v>
      </c>
      <c r="CG160">
        <v>14346.89</v>
      </c>
      <c r="CH160">
        <v>1773873</v>
      </c>
      <c r="CI160">
        <v>1531.96</v>
      </c>
      <c r="CJ160">
        <v>251.49</v>
      </c>
    </row>
    <row r="161" spans="1:88" ht="14.25" customHeight="1" x14ac:dyDescent="0.25">
      <c r="A161" t="s">
        <v>74</v>
      </c>
      <c r="B161" t="s">
        <v>75</v>
      </c>
      <c r="D161" s="3">
        <v>44160</v>
      </c>
      <c r="E161" s="4">
        <v>0.75138888888888899</v>
      </c>
      <c r="F161">
        <v>2110</v>
      </c>
      <c r="G161">
        <v>41017.95823382528</v>
      </c>
      <c r="H161" t="s">
        <v>9</v>
      </c>
      <c r="I161" s="39">
        <f t="shared" ref="I161:AE161" si="57">$G161*I114</f>
        <v>4097.694027559146</v>
      </c>
      <c r="J161" s="40">
        <f t="shared" si="57"/>
        <v>120961958.83155075</v>
      </c>
      <c r="K161" s="40">
        <f t="shared" si="57"/>
        <v>126212257.48548038</v>
      </c>
      <c r="L161" s="40">
        <f t="shared" si="57"/>
        <v>126786508.90075395</v>
      </c>
      <c r="M161" s="40">
        <f t="shared" si="57"/>
        <v>45324.843848376935</v>
      </c>
      <c r="N161" s="40">
        <f t="shared" si="57"/>
        <v>47129.63401066525</v>
      </c>
      <c r="O161" s="40">
        <f t="shared" si="57"/>
        <v>790005.87558347499</v>
      </c>
      <c r="P161" s="40">
        <f t="shared" si="57"/>
        <v>209478.71270014573</v>
      </c>
      <c r="Q161" s="40">
        <f t="shared" si="57"/>
        <v>430278.38187282719</v>
      </c>
      <c r="R161" s="40">
        <f t="shared" si="57"/>
        <v>213129310.98295617</v>
      </c>
      <c r="S161" s="40">
        <f t="shared" si="57"/>
        <v>119608366.20983452</v>
      </c>
      <c r="T161" s="40">
        <f t="shared" si="57"/>
        <v>209068533.11780745</v>
      </c>
      <c r="U161" s="40">
        <f t="shared" si="57"/>
        <v>162718240.31358489</v>
      </c>
      <c r="V161" s="40">
        <f t="shared" si="57"/>
        <v>213293382.81589144</v>
      </c>
      <c r="W161" s="39">
        <f t="shared" si="57"/>
        <v>393.77239904472265</v>
      </c>
      <c r="X161" s="39">
        <f t="shared" si="57"/>
        <v>-1337.185438422704</v>
      </c>
      <c r="Y161" s="40">
        <f t="shared" si="57"/>
        <v>1479107.5739117397</v>
      </c>
      <c r="Z161" s="40">
        <f t="shared" si="57"/>
        <v>1902002.7233024782</v>
      </c>
      <c r="AA161" s="40">
        <f t="shared" si="57"/>
        <v>31190.055441000743</v>
      </c>
      <c r="AB161" s="39">
        <f t="shared" si="57"/>
        <v>3802.3647282756037</v>
      </c>
      <c r="AC161" s="40">
        <f t="shared" si="57"/>
        <v>105498.18857739863</v>
      </c>
      <c r="AD161" s="39">
        <f t="shared" si="57"/>
        <v>-77.934120644268035</v>
      </c>
      <c r="AE161" s="39">
        <f t="shared" si="57"/>
        <v>143.56285381838848</v>
      </c>
      <c r="AF161" t="s">
        <v>143</v>
      </c>
      <c r="AG161" s="16">
        <v>4.78</v>
      </c>
      <c r="AH161">
        <v>1.42</v>
      </c>
      <c r="AI161">
        <v>0.97</v>
      </c>
      <c r="AJ161">
        <v>0.88</v>
      </c>
      <c r="AK161">
        <v>52.66</v>
      </c>
      <c r="AL161">
        <v>2.82</v>
      </c>
      <c r="AM161">
        <v>8.91</v>
      </c>
      <c r="AN161">
        <v>18.850000000000001</v>
      </c>
      <c r="AO161">
        <v>79.08</v>
      </c>
      <c r="AP161">
        <v>4.28</v>
      </c>
      <c r="AQ161">
        <v>8.31</v>
      </c>
      <c r="AR161">
        <v>0.55000000000000004</v>
      </c>
      <c r="AS161">
        <v>1.62</v>
      </c>
      <c r="AT161">
        <v>0.54</v>
      </c>
      <c r="AU161" s="16">
        <v>49.23</v>
      </c>
      <c r="AV161" s="16">
        <v>12.34</v>
      </c>
      <c r="AW161">
        <v>0.35</v>
      </c>
      <c r="AX161">
        <v>1.53</v>
      </c>
      <c r="AY161">
        <v>0.68</v>
      </c>
      <c r="AZ161" s="16">
        <v>6.25</v>
      </c>
      <c r="BA161">
        <v>0.94</v>
      </c>
      <c r="BB161" s="16">
        <v>83.36</v>
      </c>
      <c r="BC161" s="16">
        <v>14.64</v>
      </c>
      <c r="BD161" t="s">
        <v>145</v>
      </c>
      <c r="BE161">
        <v>5703.5</v>
      </c>
      <c r="BF161">
        <v>338520.5</v>
      </c>
      <c r="BG161">
        <v>85277630</v>
      </c>
      <c r="BH161">
        <v>12780990</v>
      </c>
      <c r="BI161">
        <v>46.67</v>
      </c>
      <c r="BJ161">
        <v>57046.14</v>
      </c>
      <c r="BK161">
        <v>11039.24</v>
      </c>
      <c r="BL161">
        <v>1050.08</v>
      </c>
      <c r="BM161">
        <v>3171352</v>
      </c>
      <c r="BN161">
        <v>13177580</v>
      </c>
      <c r="BO161">
        <v>628.91999999999996</v>
      </c>
      <c r="BP161">
        <v>368944.4</v>
      </c>
      <c r="BQ161">
        <v>10372.959999999999</v>
      </c>
      <c r="BR161">
        <v>5764495</v>
      </c>
      <c r="BS161">
        <v>42461.75</v>
      </c>
      <c r="BT161">
        <v>1139243</v>
      </c>
      <c r="BU161">
        <v>9227370</v>
      </c>
      <c r="BV161">
        <v>12.59</v>
      </c>
      <c r="BW161">
        <v>2056.84</v>
      </c>
      <c r="BX161">
        <v>1555640</v>
      </c>
      <c r="BY161">
        <v>248668.79999999999</v>
      </c>
      <c r="BZ161">
        <v>3694.59</v>
      </c>
      <c r="CA161">
        <v>46851.43</v>
      </c>
      <c r="CB161">
        <v>271164.09999999998</v>
      </c>
      <c r="CC161">
        <v>31983.68</v>
      </c>
      <c r="CD161">
        <v>1041.9000000000001</v>
      </c>
      <c r="CE161">
        <v>1763709</v>
      </c>
      <c r="CF161">
        <v>119306.4</v>
      </c>
      <c r="CG161">
        <v>13967.58</v>
      </c>
      <c r="CH161">
        <v>1898381</v>
      </c>
      <c r="CI161">
        <v>1644.57</v>
      </c>
      <c r="CJ161">
        <v>239.26</v>
      </c>
    </row>
  </sheetData>
  <sortState xmlns:xlrd2="http://schemas.microsoft.com/office/spreadsheetml/2017/richdata2" ref="A31:DA70">
    <sortCondition ref="A31"/>
  </sortState>
  <conditionalFormatting sqref="I75:AE114">
    <cfRule type="cellIs" dxfId="3" priority="3" operator="greaterThan">
      <formula>I$8</formula>
    </cfRule>
    <cfRule type="cellIs" dxfId="2" priority="4" operator="lessThan">
      <formula>I$33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J163"/>
  <sheetViews>
    <sheetView topLeftCell="AS1" zoomScale="60" zoomScaleNormal="60" workbookViewId="0">
      <selection activeCell="I8" sqref="I8:AE8"/>
    </sheetView>
  </sheetViews>
  <sheetFormatPr defaultColWidth="8.875" defaultRowHeight="15.75" x14ac:dyDescent="0.25"/>
  <cols>
    <col min="4" max="4" width="10.5" bestFit="1" customWidth="1"/>
    <col min="5" max="6" width="9.125" bestFit="1" customWidth="1"/>
    <col min="7" max="7" width="16" customWidth="1"/>
    <col min="9" max="9" width="10.625" bestFit="1" customWidth="1"/>
    <col min="10" max="10" width="15.125" bestFit="1" customWidth="1"/>
    <col min="11" max="11" width="15.5" bestFit="1" customWidth="1"/>
    <col min="12" max="12" width="15.125" bestFit="1" customWidth="1"/>
    <col min="13" max="13" width="14.125" bestFit="1" customWidth="1"/>
    <col min="14" max="14" width="14.5" bestFit="1" customWidth="1"/>
    <col min="15" max="15" width="14.125" bestFit="1" customWidth="1"/>
    <col min="16" max="17" width="13.625" bestFit="1" customWidth="1"/>
    <col min="18" max="18" width="15.5" bestFit="1" customWidth="1"/>
    <col min="19" max="19" width="15.125" bestFit="1" customWidth="1"/>
    <col min="20" max="22" width="15.5" bestFit="1" customWidth="1"/>
    <col min="23" max="24" width="10.625" bestFit="1" customWidth="1"/>
    <col min="25" max="25" width="13.125" bestFit="1" customWidth="1"/>
    <col min="26" max="26" width="14.5" bestFit="1" customWidth="1"/>
    <col min="27" max="27" width="12.875" bestFit="1" customWidth="1"/>
    <col min="28" max="28" width="9.5" bestFit="1" customWidth="1"/>
    <col min="29" max="29" width="11.375" bestFit="1" customWidth="1"/>
    <col min="30" max="30" width="10.625" bestFit="1" customWidth="1"/>
    <col min="31" max="31" width="9.625" bestFit="1" customWidth="1"/>
    <col min="33" max="36" width="9.125" bestFit="1" customWidth="1"/>
    <col min="38" max="38" width="9.125" bestFit="1" customWidth="1"/>
    <col min="41" max="42" width="9.125" bestFit="1" customWidth="1"/>
    <col min="44" max="44" width="9.125" bestFit="1" customWidth="1"/>
    <col min="46" max="55" width="9.125" bestFit="1" customWidth="1"/>
    <col min="57" max="88" width="9.125" bestFit="1" customWidth="1"/>
    <col min="90" max="98" width="9.125" bestFit="1" customWidth="1"/>
  </cols>
  <sheetData>
    <row r="1" spans="1:88" x14ac:dyDescent="0.25">
      <c r="A1" t="s">
        <v>183</v>
      </c>
    </row>
    <row r="2" spans="1:88" ht="16.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146</v>
      </c>
      <c r="J2" t="s">
        <v>147</v>
      </c>
      <c r="K2" t="s">
        <v>148</v>
      </c>
      <c r="L2" t="s">
        <v>149</v>
      </c>
      <c r="M2" s="13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155</v>
      </c>
      <c r="S2" t="s">
        <v>156</v>
      </c>
      <c r="T2" t="s">
        <v>157</v>
      </c>
      <c r="U2" t="s">
        <v>158</v>
      </c>
      <c r="V2" t="s">
        <v>159</v>
      </c>
      <c r="W2" t="s">
        <v>160</v>
      </c>
      <c r="X2" s="11" t="s">
        <v>161</v>
      </c>
      <c r="Y2" t="s">
        <v>162</v>
      </c>
      <c r="Z2" s="13" t="s">
        <v>163</v>
      </c>
      <c r="AA2" t="s">
        <v>164</v>
      </c>
      <c r="AB2" t="s">
        <v>165</v>
      </c>
      <c r="AC2" t="s">
        <v>166</v>
      </c>
      <c r="AD2" t="s">
        <v>167</v>
      </c>
      <c r="AE2" t="s">
        <v>168</v>
      </c>
      <c r="AF2" t="s">
        <v>184</v>
      </c>
      <c r="AG2" t="s">
        <v>185</v>
      </c>
      <c r="AH2" t="s">
        <v>186</v>
      </c>
      <c r="AI2" t="s">
        <v>187</v>
      </c>
      <c r="AJ2" t="s">
        <v>188</v>
      </c>
      <c r="AK2" t="s">
        <v>189</v>
      </c>
      <c r="AL2" t="s">
        <v>190</v>
      </c>
      <c r="AM2" t="s">
        <v>191</v>
      </c>
      <c r="AN2" t="s">
        <v>192</v>
      </c>
      <c r="AO2" t="s">
        <v>193</v>
      </c>
      <c r="AP2" t="s">
        <v>194</v>
      </c>
      <c r="AQ2" t="s">
        <v>195</v>
      </c>
      <c r="AR2" t="s">
        <v>196</v>
      </c>
      <c r="AS2" t="s">
        <v>197</v>
      </c>
      <c r="AT2" t="s">
        <v>198</v>
      </c>
      <c r="AU2" t="s">
        <v>199</v>
      </c>
      <c r="AV2" t="s">
        <v>200</v>
      </c>
      <c r="AW2" t="s">
        <v>201</v>
      </c>
      <c r="AX2" t="s">
        <v>202</v>
      </c>
      <c r="AY2" t="s">
        <v>203</v>
      </c>
      <c r="AZ2" t="s">
        <v>204</v>
      </c>
      <c r="BA2" t="s">
        <v>205</v>
      </c>
      <c r="BB2" t="s">
        <v>206</v>
      </c>
      <c r="BC2" t="s">
        <v>207</v>
      </c>
      <c r="BD2" t="s">
        <v>208</v>
      </c>
      <c r="BE2" t="s">
        <v>209</v>
      </c>
      <c r="BF2" t="s">
        <v>210</v>
      </c>
      <c r="BG2" t="s">
        <v>211</v>
      </c>
      <c r="BH2" t="s">
        <v>212</v>
      </c>
      <c r="BI2" t="s">
        <v>213</v>
      </c>
      <c r="BJ2" t="s">
        <v>214</v>
      </c>
      <c r="BK2" t="s">
        <v>215</v>
      </c>
      <c r="BL2" t="s">
        <v>216</v>
      </c>
      <c r="BM2" t="s">
        <v>217</v>
      </c>
      <c r="BN2" t="s">
        <v>218</v>
      </c>
      <c r="BO2" t="s">
        <v>219</v>
      </c>
      <c r="BP2" t="s">
        <v>220</v>
      </c>
      <c r="BQ2" t="s">
        <v>221</v>
      </c>
      <c r="BR2" t="s">
        <v>222</v>
      </c>
      <c r="BS2" s="5" t="s">
        <v>169</v>
      </c>
      <c r="BT2" s="5" t="s">
        <v>170</v>
      </c>
      <c r="BU2" s="5" t="s">
        <v>171</v>
      </c>
      <c r="BV2" t="s">
        <v>223</v>
      </c>
      <c r="BW2" t="s">
        <v>224</v>
      </c>
      <c r="BX2" t="s">
        <v>225</v>
      </c>
      <c r="BY2" t="s">
        <v>226</v>
      </c>
      <c r="BZ2" s="5" t="s">
        <v>172</v>
      </c>
      <c r="CA2" s="5" t="s">
        <v>173</v>
      </c>
      <c r="CB2" s="5" t="s">
        <v>174</v>
      </c>
      <c r="CC2" t="s">
        <v>227</v>
      </c>
      <c r="CD2" t="s">
        <v>228</v>
      </c>
      <c r="CE2" s="5" t="s">
        <v>175</v>
      </c>
      <c r="CF2" s="5" t="s">
        <v>176</v>
      </c>
      <c r="CG2" t="s">
        <v>229</v>
      </c>
      <c r="CH2" s="5" t="s">
        <v>177</v>
      </c>
      <c r="CI2" t="s">
        <v>230</v>
      </c>
      <c r="CJ2" t="s">
        <v>231</v>
      </c>
    </row>
    <row r="3" spans="1:88" ht="16.5" thickBot="1" x14ac:dyDescent="0.3">
      <c r="A3" t="s">
        <v>10</v>
      </c>
      <c r="B3" t="s">
        <v>11</v>
      </c>
      <c r="D3">
        <v>44163</v>
      </c>
      <c r="E3">
        <v>0.52500000000000002</v>
      </c>
      <c r="F3">
        <v>1101</v>
      </c>
      <c r="G3" t="s">
        <v>8</v>
      </c>
      <c r="H3" t="s">
        <v>9</v>
      </c>
      <c r="I3" s="23">
        <v>0</v>
      </c>
      <c r="J3" s="19">
        <v>0</v>
      </c>
      <c r="K3" s="19">
        <v>0</v>
      </c>
      <c r="L3" s="19">
        <v>0</v>
      </c>
      <c r="M3" s="45">
        <v>0</v>
      </c>
      <c r="N3" s="45">
        <v>0</v>
      </c>
      <c r="O3" s="19">
        <v>0</v>
      </c>
      <c r="P3" s="19">
        <v>0</v>
      </c>
      <c r="Q3" s="19">
        <v>0</v>
      </c>
      <c r="R3" s="19">
        <v>0</v>
      </c>
      <c r="S3" s="19" t="s">
        <v>179</v>
      </c>
      <c r="T3" s="19">
        <v>0</v>
      </c>
      <c r="U3" s="19">
        <v>0</v>
      </c>
      <c r="V3" s="19">
        <v>0</v>
      </c>
      <c r="W3" s="30">
        <v>0</v>
      </c>
      <c r="X3" s="24">
        <v>0</v>
      </c>
      <c r="Y3" s="19">
        <v>0</v>
      </c>
      <c r="Z3" s="45">
        <v>0</v>
      </c>
      <c r="AA3" s="19">
        <v>0</v>
      </c>
      <c r="AB3" s="23">
        <v>0</v>
      </c>
      <c r="AC3" s="19">
        <v>0</v>
      </c>
      <c r="AD3" s="31">
        <v>0</v>
      </c>
      <c r="AE3" s="23">
        <v>0</v>
      </c>
      <c r="AF3" t="s">
        <v>143</v>
      </c>
      <c r="AG3" t="s">
        <v>144</v>
      </c>
      <c r="AH3" t="s">
        <v>144</v>
      </c>
      <c r="AI3" t="s">
        <v>144</v>
      </c>
      <c r="AJ3" t="s">
        <v>144</v>
      </c>
      <c r="AK3" t="s">
        <v>144</v>
      </c>
      <c r="AL3" t="s">
        <v>144</v>
      </c>
      <c r="AM3" t="s">
        <v>144</v>
      </c>
      <c r="AN3" t="s">
        <v>144</v>
      </c>
      <c r="AO3" t="s">
        <v>144</v>
      </c>
      <c r="AP3" t="s">
        <v>144</v>
      </c>
      <c r="AQ3" t="s">
        <v>180</v>
      </c>
      <c r="AR3" t="s">
        <v>144</v>
      </c>
      <c r="AS3" t="s">
        <v>144</v>
      </c>
      <c r="AT3" t="s">
        <v>144</v>
      </c>
      <c r="AU3" t="s">
        <v>144</v>
      </c>
      <c r="AV3" t="s">
        <v>144</v>
      </c>
      <c r="AW3" t="s">
        <v>144</v>
      </c>
      <c r="AX3" t="s">
        <v>144</v>
      </c>
      <c r="AY3" t="s">
        <v>144</v>
      </c>
      <c r="AZ3" t="s">
        <v>144</v>
      </c>
      <c r="BA3" t="s">
        <v>144</v>
      </c>
      <c r="BB3" t="s">
        <v>144</v>
      </c>
      <c r="BC3" t="s">
        <v>144</v>
      </c>
      <c r="BD3" t="s">
        <v>145</v>
      </c>
      <c r="BE3">
        <v>368.91</v>
      </c>
      <c r="BF3">
        <v>6.67</v>
      </c>
      <c r="BG3">
        <v>2391.39</v>
      </c>
      <c r="BH3">
        <v>1512.35</v>
      </c>
      <c r="BI3">
        <v>13.33</v>
      </c>
      <c r="BJ3">
        <v>22573.16</v>
      </c>
      <c r="BK3">
        <v>527.82000000000005</v>
      </c>
      <c r="BL3">
        <v>188.9</v>
      </c>
      <c r="BM3">
        <v>1421068</v>
      </c>
      <c r="BN3">
        <v>3712.84</v>
      </c>
      <c r="BO3">
        <v>0</v>
      </c>
      <c r="BP3">
        <v>266.68</v>
      </c>
      <c r="BQ3">
        <v>11.11</v>
      </c>
      <c r="BR3">
        <v>5922.53</v>
      </c>
      <c r="BS3">
        <v>19782.05</v>
      </c>
      <c r="BT3">
        <v>506468.8</v>
      </c>
      <c r="BU3">
        <v>7006069</v>
      </c>
      <c r="BV3">
        <v>1.48</v>
      </c>
      <c r="BW3">
        <v>2014.61</v>
      </c>
      <c r="BX3">
        <v>1240.0999999999999</v>
      </c>
      <c r="BY3">
        <v>307.04000000000002</v>
      </c>
      <c r="BZ3">
        <v>1981.27</v>
      </c>
      <c r="CA3">
        <v>20299.099999999999</v>
      </c>
      <c r="CB3">
        <v>208280.7</v>
      </c>
      <c r="CC3">
        <v>401.13</v>
      </c>
      <c r="CD3">
        <v>123.34</v>
      </c>
      <c r="CE3">
        <v>1532288</v>
      </c>
      <c r="CF3">
        <v>106640.4</v>
      </c>
      <c r="CG3">
        <v>41.11</v>
      </c>
      <c r="CH3">
        <v>1897186</v>
      </c>
      <c r="CI3">
        <v>1832.38</v>
      </c>
      <c r="CJ3">
        <v>116.3</v>
      </c>
    </row>
    <row r="4" spans="1:88" ht="16.5" thickBot="1" x14ac:dyDescent="0.3">
      <c r="A4" t="s">
        <v>12</v>
      </c>
      <c r="B4" t="s">
        <v>13</v>
      </c>
      <c r="D4">
        <v>44163</v>
      </c>
      <c r="E4">
        <v>0.52916666666666667</v>
      </c>
      <c r="F4">
        <v>3102</v>
      </c>
      <c r="G4" t="s">
        <v>8</v>
      </c>
      <c r="H4" t="s">
        <v>9</v>
      </c>
      <c r="I4" s="25">
        <v>1.03</v>
      </c>
      <c r="J4" s="22">
        <v>13.15</v>
      </c>
      <c r="K4" s="19">
        <v>13.71</v>
      </c>
      <c r="L4" s="19">
        <v>13.93</v>
      </c>
      <c r="M4" s="33">
        <v>1.1559999999999999</v>
      </c>
      <c r="N4" s="33">
        <v>1.49</v>
      </c>
      <c r="O4" s="47">
        <v>0.7077</v>
      </c>
      <c r="P4" s="23">
        <v>6.2839999999999998</v>
      </c>
      <c r="Q4" s="23">
        <v>7.1509999999999998</v>
      </c>
      <c r="R4" s="19">
        <v>28.62</v>
      </c>
      <c r="S4" s="19">
        <v>41.96</v>
      </c>
      <c r="T4" s="19">
        <v>28.1</v>
      </c>
      <c r="U4" s="19">
        <v>31.77</v>
      </c>
      <c r="V4" s="19">
        <v>29.63</v>
      </c>
      <c r="W4" s="29">
        <v>0.20230000000000001</v>
      </c>
      <c r="X4" s="24">
        <v>0.21479999999999999</v>
      </c>
      <c r="Y4" s="19">
        <v>0.22850000000000001</v>
      </c>
      <c r="Z4" s="33">
        <v>1.256</v>
      </c>
      <c r="AA4" s="19">
        <v>1.0249999999999999</v>
      </c>
      <c r="AB4" s="28">
        <v>9.5600000000000004E-2</v>
      </c>
      <c r="AC4" s="30">
        <v>0.23380000000000001</v>
      </c>
      <c r="AD4" s="32">
        <v>0.19500000000000001</v>
      </c>
      <c r="AE4" s="25">
        <v>0.20519999999999999</v>
      </c>
      <c r="AF4" t="s">
        <v>143</v>
      </c>
      <c r="AG4">
        <v>1.48</v>
      </c>
      <c r="AH4">
        <v>1.96</v>
      </c>
      <c r="AI4">
        <v>1.08</v>
      </c>
      <c r="AJ4">
        <v>1.6</v>
      </c>
      <c r="AK4">
        <v>26.31</v>
      </c>
      <c r="AL4">
        <v>17.91</v>
      </c>
      <c r="AM4">
        <v>99.04</v>
      </c>
      <c r="AN4">
        <v>39.64</v>
      </c>
      <c r="AO4">
        <v>29.44</v>
      </c>
      <c r="AP4">
        <v>7.02</v>
      </c>
      <c r="AQ4">
        <v>42.76</v>
      </c>
      <c r="AR4">
        <v>4.28</v>
      </c>
      <c r="AS4">
        <v>34.44</v>
      </c>
      <c r="AT4">
        <v>2.75</v>
      </c>
      <c r="AU4">
        <v>18.350000000000001</v>
      </c>
      <c r="AV4">
        <v>5.73</v>
      </c>
      <c r="AW4">
        <v>2.41</v>
      </c>
      <c r="AX4">
        <v>2.37</v>
      </c>
      <c r="AY4">
        <v>1.95</v>
      </c>
      <c r="AZ4">
        <v>2.81</v>
      </c>
      <c r="BA4">
        <v>3.09</v>
      </c>
      <c r="BB4">
        <v>1.1000000000000001</v>
      </c>
      <c r="BC4">
        <v>2.3199999999999998</v>
      </c>
      <c r="BD4" t="s">
        <v>145</v>
      </c>
      <c r="BE4">
        <v>48997.05</v>
      </c>
      <c r="BF4">
        <v>791.16</v>
      </c>
      <c r="BG4">
        <v>332942.3</v>
      </c>
      <c r="BH4">
        <v>51190.85</v>
      </c>
      <c r="BI4">
        <v>26.67</v>
      </c>
      <c r="BJ4">
        <v>68638.75</v>
      </c>
      <c r="BK4">
        <v>638.97</v>
      </c>
      <c r="BL4">
        <v>301.13</v>
      </c>
      <c r="BM4">
        <v>1669052</v>
      </c>
      <c r="BN4">
        <v>33707.620000000003</v>
      </c>
      <c r="BO4">
        <v>4.4400000000000004</v>
      </c>
      <c r="BP4">
        <v>1946.87</v>
      </c>
      <c r="BQ4">
        <v>52.22</v>
      </c>
      <c r="BR4">
        <v>32973.82</v>
      </c>
      <c r="BS4">
        <v>19979</v>
      </c>
      <c r="BT4">
        <v>495910.1</v>
      </c>
      <c r="BU4">
        <v>7165611</v>
      </c>
      <c r="BV4">
        <v>87.04</v>
      </c>
      <c r="BW4">
        <v>8630.4500000000007</v>
      </c>
      <c r="BX4">
        <v>9433.39</v>
      </c>
      <c r="BY4">
        <v>3852.42</v>
      </c>
      <c r="BZ4">
        <v>2035.35</v>
      </c>
      <c r="CA4">
        <v>20026.080000000002</v>
      </c>
      <c r="CB4">
        <v>212095.3</v>
      </c>
      <c r="CC4">
        <v>37850.370000000003</v>
      </c>
      <c r="CD4">
        <v>693.73</v>
      </c>
      <c r="CE4">
        <v>1565681</v>
      </c>
      <c r="CF4">
        <v>108530.2</v>
      </c>
      <c r="CG4">
        <v>1241.21</v>
      </c>
      <c r="CH4">
        <v>1935407</v>
      </c>
      <c r="CI4">
        <v>9449.8700000000008</v>
      </c>
      <c r="CJ4">
        <v>7605.68</v>
      </c>
    </row>
    <row r="5" spans="1:88" ht="16.5" thickBot="1" x14ac:dyDescent="0.3">
      <c r="A5" t="s">
        <v>14</v>
      </c>
      <c r="B5" t="s">
        <v>15</v>
      </c>
      <c r="D5">
        <v>44163</v>
      </c>
      <c r="E5">
        <v>0.53263888888888888</v>
      </c>
      <c r="F5">
        <v>3103</v>
      </c>
      <c r="G5" t="s">
        <v>8</v>
      </c>
      <c r="H5" t="s">
        <v>9</v>
      </c>
      <c r="I5" s="29">
        <v>10.199999999999999</v>
      </c>
      <c r="J5" s="45">
        <v>129.4</v>
      </c>
      <c r="K5" s="45">
        <v>130.19999999999999</v>
      </c>
      <c r="L5" s="46">
        <v>130.1</v>
      </c>
      <c r="M5" s="33">
        <v>11.82</v>
      </c>
      <c r="N5" s="33">
        <v>10.63</v>
      </c>
      <c r="O5" s="46">
        <v>8.2739999999999991</v>
      </c>
      <c r="P5" s="24">
        <v>64.36</v>
      </c>
      <c r="Q5" s="24">
        <v>62.08</v>
      </c>
      <c r="R5" s="19">
        <v>256.60000000000002</v>
      </c>
      <c r="S5" s="19">
        <v>246</v>
      </c>
      <c r="T5" s="19">
        <v>246.5</v>
      </c>
      <c r="U5" s="19">
        <v>263.39999999999998</v>
      </c>
      <c r="V5" s="19">
        <v>257</v>
      </c>
      <c r="W5" s="28">
        <v>2.0249999999999999</v>
      </c>
      <c r="X5" s="25">
        <v>2.0190000000000001</v>
      </c>
      <c r="Y5" s="22">
        <v>2.169</v>
      </c>
      <c r="Z5" s="31">
        <v>11.1</v>
      </c>
      <c r="AA5" s="30">
        <v>10.02</v>
      </c>
      <c r="AB5" s="29">
        <v>0.94350000000000001</v>
      </c>
      <c r="AC5" s="29">
        <v>1.9610000000000001</v>
      </c>
      <c r="AD5" s="31">
        <v>2.0259999999999998</v>
      </c>
      <c r="AE5" s="24">
        <v>2.0369999999999999</v>
      </c>
      <c r="AF5" t="s">
        <v>143</v>
      </c>
      <c r="AG5">
        <v>3.27</v>
      </c>
      <c r="AH5">
        <v>2.35</v>
      </c>
      <c r="AI5">
        <v>1.94</v>
      </c>
      <c r="AJ5">
        <v>3.31</v>
      </c>
      <c r="AK5">
        <v>4.66</v>
      </c>
      <c r="AL5">
        <v>3.82</v>
      </c>
      <c r="AM5">
        <v>20.86</v>
      </c>
      <c r="AN5">
        <v>7.35</v>
      </c>
      <c r="AO5">
        <v>2.68</v>
      </c>
      <c r="AP5">
        <v>5.01</v>
      </c>
      <c r="AQ5">
        <v>32.28</v>
      </c>
      <c r="AR5">
        <v>2.57</v>
      </c>
      <c r="AS5">
        <v>8.89</v>
      </c>
      <c r="AT5">
        <v>2.56</v>
      </c>
      <c r="AU5">
        <v>0.93</v>
      </c>
      <c r="AV5">
        <v>2.89</v>
      </c>
      <c r="AW5">
        <v>2.44</v>
      </c>
      <c r="AX5">
        <v>3.37</v>
      </c>
      <c r="AY5">
        <v>1.83</v>
      </c>
      <c r="AZ5">
        <v>1.22</v>
      </c>
      <c r="BA5">
        <v>1.35</v>
      </c>
      <c r="BB5">
        <v>2.5499999999999998</v>
      </c>
      <c r="BC5">
        <v>2.2999999999999998</v>
      </c>
      <c r="BD5" t="s">
        <v>145</v>
      </c>
      <c r="BE5">
        <v>480208.4</v>
      </c>
      <c r="BF5">
        <v>7576.66</v>
      </c>
      <c r="BG5">
        <v>3135906</v>
      </c>
      <c r="BH5">
        <v>463986.9</v>
      </c>
      <c r="BI5">
        <v>145.56</v>
      </c>
      <c r="BJ5">
        <v>347197.7</v>
      </c>
      <c r="BK5">
        <v>1934.67</v>
      </c>
      <c r="BL5">
        <v>1295.6600000000001</v>
      </c>
      <c r="BM5">
        <v>3308195</v>
      </c>
      <c r="BN5">
        <v>271469.8</v>
      </c>
      <c r="BO5">
        <v>25.56</v>
      </c>
      <c r="BP5">
        <v>14925.88</v>
      </c>
      <c r="BQ5">
        <v>344.46</v>
      </c>
      <c r="BR5">
        <v>238887.1</v>
      </c>
      <c r="BS5">
        <v>19597.740000000002</v>
      </c>
      <c r="BT5">
        <v>494121.1</v>
      </c>
      <c r="BU5">
        <v>7151415</v>
      </c>
      <c r="BV5">
        <v>841.15</v>
      </c>
      <c r="BW5">
        <v>63649.279999999999</v>
      </c>
      <c r="BX5">
        <v>78563.61</v>
      </c>
      <c r="BY5">
        <v>31530.83</v>
      </c>
      <c r="BZ5">
        <v>1980.16</v>
      </c>
      <c r="CA5">
        <v>19927.37</v>
      </c>
      <c r="CB5">
        <v>208843.5</v>
      </c>
      <c r="CC5">
        <v>360575.6</v>
      </c>
      <c r="CD5">
        <v>5681.94</v>
      </c>
      <c r="CE5">
        <v>1553152</v>
      </c>
      <c r="CF5">
        <v>107318.9</v>
      </c>
      <c r="CG5">
        <v>10012.89</v>
      </c>
      <c r="CH5">
        <v>1930656</v>
      </c>
      <c r="CI5">
        <v>80419.240000000005</v>
      </c>
      <c r="CJ5">
        <v>74225.399999999994</v>
      </c>
    </row>
    <row r="6" spans="1:88" ht="16.5" thickBot="1" x14ac:dyDescent="0.3">
      <c r="A6" t="s">
        <v>16</v>
      </c>
      <c r="B6" t="s">
        <v>17</v>
      </c>
      <c r="D6">
        <v>44163</v>
      </c>
      <c r="E6">
        <v>0.53680555555555554</v>
      </c>
      <c r="F6">
        <v>3104</v>
      </c>
      <c r="G6" t="s">
        <v>8</v>
      </c>
      <c r="H6" t="s">
        <v>9</v>
      </c>
      <c r="I6" s="22">
        <v>102.2</v>
      </c>
      <c r="J6" s="33">
        <v>1241</v>
      </c>
      <c r="K6" s="33">
        <v>1271</v>
      </c>
      <c r="L6" s="31">
        <v>1295</v>
      </c>
      <c r="M6" s="33">
        <v>100.7</v>
      </c>
      <c r="N6" s="33">
        <v>104.6</v>
      </c>
      <c r="O6" s="31">
        <v>92.39</v>
      </c>
      <c r="P6" s="25">
        <v>628</v>
      </c>
      <c r="Q6" s="25">
        <v>637</v>
      </c>
      <c r="R6" s="19">
        <v>2507</v>
      </c>
      <c r="S6" s="19">
        <v>2790</v>
      </c>
      <c r="T6" s="19">
        <v>2495</v>
      </c>
      <c r="U6" s="19">
        <v>2492</v>
      </c>
      <c r="V6" s="19">
        <v>2602</v>
      </c>
      <c r="W6" s="29">
        <v>19.73</v>
      </c>
      <c r="X6" s="24">
        <v>20.309999999999999</v>
      </c>
      <c r="Y6" s="30">
        <v>21.07</v>
      </c>
      <c r="Z6" s="31">
        <v>106.8</v>
      </c>
      <c r="AA6" s="28">
        <v>99.99</v>
      </c>
      <c r="AB6" s="22">
        <v>9.5920000000000005</v>
      </c>
      <c r="AC6" s="28">
        <v>19.760000000000002</v>
      </c>
      <c r="AD6" s="47">
        <v>20.350000000000001</v>
      </c>
      <c r="AE6" s="21">
        <v>20.3</v>
      </c>
      <c r="AF6" t="s">
        <v>143</v>
      </c>
      <c r="AG6">
        <v>1.98</v>
      </c>
      <c r="AH6">
        <v>1.21</v>
      </c>
      <c r="AI6">
        <v>1.47</v>
      </c>
      <c r="AJ6">
        <v>1.84</v>
      </c>
      <c r="AK6">
        <v>1.72</v>
      </c>
      <c r="AL6">
        <v>1.46</v>
      </c>
      <c r="AM6">
        <v>14.48</v>
      </c>
      <c r="AN6">
        <v>1.59</v>
      </c>
      <c r="AO6">
        <v>2.44</v>
      </c>
      <c r="AP6">
        <v>4.7300000000000004</v>
      </c>
      <c r="AQ6">
        <v>6.38</v>
      </c>
      <c r="AR6">
        <v>2.0699999999999998</v>
      </c>
      <c r="AS6">
        <v>3.48</v>
      </c>
      <c r="AT6">
        <v>2.09</v>
      </c>
      <c r="AU6">
        <v>1.4</v>
      </c>
      <c r="AV6">
        <v>1.82</v>
      </c>
      <c r="AW6">
        <v>1.98</v>
      </c>
      <c r="AX6">
        <v>2.4700000000000002</v>
      </c>
      <c r="AY6">
        <v>0.67</v>
      </c>
      <c r="AZ6">
        <v>2.15</v>
      </c>
      <c r="BA6">
        <v>3.24</v>
      </c>
      <c r="BB6">
        <v>2.19</v>
      </c>
      <c r="BC6">
        <v>2.06</v>
      </c>
      <c r="BD6" t="s">
        <v>145</v>
      </c>
      <c r="BE6">
        <v>4747774</v>
      </c>
      <c r="BF6">
        <v>75279.429999999993</v>
      </c>
      <c r="BG6">
        <v>30168100</v>
      </c>
      <c r="BH6">
        <v>4541486</v>
      </c>
      <c r="BI6">
        <v>1181.2</v>
      </c>
      <c r="BJ6">
        <v>3171097</v>
      </c>
      <c r="BK6">
        <v>16796.439999999999</v>
      </c>
      <c r="BL6">
        <v>11403.72</v>
      </c>
      <c r="BM6">
        <v>20222400</v>
      </c>
      <c r="BN6">
        <v>2690783</v>
      </c>
      <c r="BO6">
        <v>300.01</v>
      </c>
      <c r="BP6">
        <v>146618.4</v>
      </c>
      <c r="BQ6">
        <v>3281.6</v>
      </c>
      <c r="BR6">
        <v>2332021</v>
      </c>
      <c r="BS6">
        <v>20314.68</v>
      </c>
      <c r="BT6">
        <v>507475</v>
      </c>
      <c r="BU6">
        <v>7053786</v>
      </c>
      <c r="BV6">
        <v>8481.4500000000007</v>
      </c>
      <c r="BW6">
        <v>613379.80000000005</v>
      </c>
      <c r="BX6">
        <v>742113.1</v>
      </c>
      <c r="BY6">
        <v>309278.90000000002</v>
      </c>
      <c r="BZ6">
        <v>2072.4</v>
      </c>
      <c r="CA6">
        <v>20215.14</v>
      </c>
      <c r="CB6">
        <v>204913.9</v>
      </c>
      <c r="CC6">
        <v>3527868</v>
      </c>
      <c r="CD6">
        <v>55795.89</v>
      </c>
      <c r="CE6">
        <v>1530603</v>
      </c>
      <c r="CF6">
        <v>104401.1</v>
      </c>
      <c r="CG6">
        <v>99056.9</v>
      </c>
      <c r="CH6">
        <v>1918397</v>
      </c>
      <c r="CI6">
        <v>785924.1</v>
      </c>
      <c r="CJ6">
        <v>734125.3</v>
      </c>
    </row>
    <row r="7" spans="1:88" ht="16.5" thickBot="1" x14ac:dyDescent="0.3">
      <c r="A7" t="s">
        <v>18</v>
      </c>
      <c r="B7" t="s">
        <v>19</v>
      </c>
      <c r="D7">
        <v>44163</v>
      </c>
      <c r="E7">
        <v>0.54027777777777775</v>
      </c>
      <c r="F7">
        <v>3105</v>
      </c>
      <c r="G7" t="s">
        <v>8</v>
      </c>
      <c r="H7" t="s">
        <v>9</v>
      </c>
      <c r="I7" s="19">
        <v>512.5</v>
      </c>
      <c r="J7" s="33">
        <v>6169</v>
      </c>
      <c r="K7" s="33">
        <v>6337</v>
      </c>
      <c r="L7" s="31">
        <v>6366</v>
      </c>
      <c r="M7" s="34">
        <v>497.6</v>
      </c>
      <c r="N7" s="34">
        <v>507.5</v>
      </c>
      <c r="O7" s="31">
        <v>487.6</v>
      </c>
      <c r="P7" s="24">
        <v>3042</v>
      </c>
      <c r="Q7" s="24">
        <v>3149</v>
      </c>
      <c r="R7" s="19">
        <v>12300</v>
      </c>
      <c r="S7" s="19">
        <v>12770</v>
      </c>
      <c r="T7" s="19">
        <v>12360</v>
      </c>
      <c r="U7" s="19">
        <v>12260</v>
      </c>
      <c r="V7" s="19">
        <v>12630</v>
      </c>
      <c r="W7" s="22">
        <v>98.39</v>
      </c>
      <c r="X7" s="24">
        <v>102.4</v>
      </c>
      <c r="Y7" s="29">
        <v>103.9</v>
      </c>
      <c r="Z7" s="31">
        <v>510.8</v>
      </c>
      <c r="AA7" s="24">
        <v>499.4</v>
      </c>
      <c r="AB7" s="19">
        <v>49.7</v>
      </c>
      <c r="AC7" s="21">
        <v>101.2</v>
      </c>
      <c r="AD7" s="19">
        <v>102.7</v>
      </c>
      <c r="AE7" s="19">
        <v>103.7</v>
      </c>
      <c r="AF7" t="s">
        <v>143</v>
      </c>
      <c r="AG7">
        <v>0.97</v>
      </c>
      <c r="AH7">
        <v>0.81</v>
      </c>
      <c r="AI7">
        <v>0.66</v>
      </c>
      <c r="AJ7">
        <v>0.61</v>
      </c>
      <c r="AK7">
        <v>2.63</v>
      </c>
      <c r="AL7">
        <v>0.59</v>
      </c>
      <c r="AM7">
        <v>7.86</v>
      </c>
      <c r="AN7">
        <v>0.9</v>
      </c>
      <c r="AO7">
        <v>0.43</v>
      </c>
      <c r="AP7">
        <v>3.26</v>
      </c>
      <c r="AQ7">
        <v>4.6399999999999997</v>
      </c>
      <c r="AR7">
        <v>1.05</v>
      </c>
      <c r="AS7">
        <v>0.73</v>
      </c>
      <c r="AT7">
        <v>1.1100000000000001</v>
      </c>
      <c r="AU7">
        <v>0.49</v>
      </c>
      <c r="AV7">
        <v>0.64</v>
      </c>
      <c r="AW7">
        <v>0.68</v>
      </c>
      <c r="AX7">
        <v>0.91</v>
      </c>
      <c r="AY7">
        <v>0.55000000000000004</v>
      </c>
      <c r="AZ7">
        <v>1.17</v>
      </c>
      <c r="BA7">
        <v>1.07</v>
      </c>
      <c r="BB7">
        <v>0.49</v>
      </c>
      <c r="BC7">
        <v>0.92</v>
      </c>
      <c r="BD7" t="s">
        <v>145</v>
      </c>
      <c r="BE7">
        <v>24569540</v>
      </c>
      <c r="BF7">
        <v>377541.6</v>
      </c>
      <c r="BG7">
        <v>155264700</v>
      </c>
      <c r="BH7">
        <v>23048750</v>
      </c>
      <c r="BI7">
        <v>5839.13</v>
      </c>
      <c r="BJ7">
        <v>15796330</v>
      </c>
      <c r="BK7">
        <v>91845.3</v>
      </c>
      <c r="BL7">
        <v>55010.01</v>
      </c>
      <c r="BM7">
        <v>97391770</v>
      </c>
      <c r="BN7">
        <v>14144870</v>
      </c>
      <c r="BO7">
        <v>1386.79</v>
      </c>
      <c r="BP7">
        <v>748855.3</v>
      </c>
      <c r="BQ7">
        <v>16248.51</v>
      </c>
      <c r="BR7">
        <v>11661940</v>
      </c>
      <c r="BS7">
        <v>20505.650000000001</v>
      </c>
      <c r="BT7">
        <v>546470.40000000002</v>
      </c>
      <c r="BU7">
        <v>7280586</v>
      </c>
      <c r="BV7">
        <v>42685.95</v>
      </c>
      <c r="BW7">
        <v>3183622</v>
      </c>
      <c r="BX7">
        <v>3771855</v>
      </c>
      <c r="BY7">
        <v>1596187</v>
      </c>
      <c r="BZ7">
        <v>1971.64</v>
      </c>
      <c r="CA7">
        <v>21071.74</v>
      </c>
      <c r="CB7">
        <v>207161.1</v>
      </c>
      <c r="CC7">
        <v>17811690</v>
      </c>
      <c r="CD7">
        <v>289586.8</v>
      </c>
      <c r="CE7">
        <v>1535830</v>
      </c>
      <c r="CF7">
        <v>102258.6</v>
      </c>
      <c r="CG7">
        <v>509068.6</v>
      </c>
      <c r="CH7">
        <v>1966556</v>
      </c>
      <c r="CI7">
        <v>4060984</v>
      </c>
      <c r="CJ7">
        <v>3843812</v>
      </c>
    </row>
    <row r="8" spans="1:88" ht="16.5" thickBot="1" x14ac:dyDescent="0.3">
      <c r="A8" t="s">
        <v>20</v>
      </c>
      <c r="B8" t="s">
        <v>21</v>
      </c>
      <c r="D8">
        <v>44163</v>
      </c>
      <c r="E8">
        <v>0.5444444444444444</v>
      </c>
      <c r="F8">
        <v>3106</v>
      </c>
      <c r="G8" t="s">
        <v>8</v>
      </c>
      <c r="H8" t="s">
        <v>9</v>
      </c>
      <c r="I8" s="19">
        <v>990.8</v>
      </c>
      <c r="J8" s="34">
        <v>12450</v>
      </c>
      <c r="K8" s="34">
        <v>12360</v>
      </c>
      <c r="L8" s="32">
        <v>12350</v>
      </c>
      <c r="M8" s="33">
        <v>998.3</v>
      </c>
      <c r="N8" s="33">
        <v>993</v>
      </c>
      <c r="O8" s="32">
        <v>991.9</v>
      </c>
      <c r="P8" s="21">
        <v>6249</v>
      </c>
      <c r="Q8" s="21">
        <v>6196</v>
      </c>
      <c r="R8" s="19">
        <v>24920</v>
      </c>
      <c r="S8" s="19">
        <v>24660</v>
      </c>
      <c r="T8" s="19">
        <v>24900</v>
      </c>
      <c r="U8" s="19">
        <v>24940</v>
      </c>
      <c r="V8" s="19">
        <v>24750</v>
      </c>
      <c r="W8" s="19">
        <v>200.4</v>
      </c>
      <c r="X8" s="21">
        <v>198.4</v>
      </c>
      <c r="Y8" s="29">
        <v>197.6</v>
      </c>
      <c r="Z8" s="31">
        <v>991.3</v>
      </c>
      <c r="AA8" s="21">
        <v>997.5</v>
      </c>
      <c r="AB8" s="19">
        <v>99.51</v>
      </c>
      <c r="AC8" s="19">
        <v>199</v>
      </c>
      <c r="AD8" s="19">
        <v>198.3</v>
      </c>
      <c r="AE8" s="19">
        <v>197.6</v>
      </c>
      <c r="AF8" t="s">
        <v>143</v>
      </c>
      <c r="AG8">
        <v>0.52</v>
      </c>
      <c r="AH8">
        <v>0.54</v>
      </c>
      <c r="AI8">
        <v>0.79</v>
      </c>
      <c r="AJ8">
        <v>0.63</v>
      </c>
      <c r="AK8">
        <v>2.16</v>
      </c>
      <c r="AL8">
        <v>0.82</v>
      </c>
      <c r="AM8">
        <v>7.31</v>
      </c>
      <c r="AN8">
        <v>0.1</v>
      </c>
      <c r="AO8">
        <v>0.87</v>
      </c>
      <c r="AP8">
        <v>3.13</v>
      </c>
      <c r="AQ8">
        <v>4.4400000000000004</v>
      </c>
      <c r="AR8">
        <v>0.2</v>
      </c>
      <c r="AS8">
        <v>0.09</v>
      </c>
      <c r="AT8">
        <v>0.82</v>
      </c>
      <c r="AU8">
        <v>0.46</v>
      </c>
      <c r="AV8">
        <v>0.45</v>
      </c>
      <c r="AW8">
        <v>0.46</v>
      </c>
      <c r="AX8">
        <v>2</v>
      </c>
      <c r="AY8">
        <v>0.38</v>
      </c>
      <c r="AZ8">
        <v>0.42</v>
      </c>
      <c r="BA8">
        <v>0.44</v>
      </c>
      <c r="BB8">
        <v>0.53</v>
      </c>
      <c r="BC8">
        <v>0.19</v>
      </c>
      <c r="BD8" t="s">
        <v>145</v>
      </c>
      <c r="BE8">
        <v>50351250</v>
      </c>
      <c r="BF8">
        <v>772571.8</v>
      </c>
      <c r="BG8">
        <v>321177800</v>
      </c>
      <c r="BH8">
        <v>47393800</v>
      </c>
      <c r="BI8">
        <v>11866.29</v>
      </c>
      <c r="BJ8">
        <v>32742030</v>
      </c>
      <c r="BK8">
        <v>190804.9</v>
      </c>
      <c r="BL8">
        <v>114370.5</v>
      </c>
      <c r="BM8">
        <v>201601600</v>
      </c>
      <c r="BN8">
        <v>29358530</v>
      </c>
      <c r="BO8">
        <v>2714.81</v>
      </c>
      <c r="BP8">
        <v>1598531</v>
      </c>
      <c r="BQ8">
        <v>33507.15</v>
      </c>
      <c r="BR8">
        <v>24219410</v>
      </c>
      <c r="BS8">
        <v>20791.22</v>
      </c>
      <c r="BT8">
        <v>559814.1</v>
      </c>
      <c r="BU8">
        <v>7718164</v>
      </c>
      <c r="BV8">
        <v>88147.13</v>
      </c>
      <c r="BW8">
        <v>6536729</v>
      </c>
      <c r="BX8">
        <v>7604161</v>
      </c>
      <c r="BY8">
        <v>3170552</v>
      </c>
      <c r="BZ8">
        <v>2017.57</v>
      </c>
      <c r="CA8">
        <v>20973.08</v>
      </c>
      <c r="CB8">
        <v>214870.2</v>
      </c>
      <c r="CC8">
        <v>36898910</v>
      </c>
      <c r="CD8">
        <v>601202.80000000005</v>
      </c>
      <c r="CE8">
        <v>1592526</v>
      </c>
      <c r="CF8">
        <v>100975.6</v>
      </c>
      <c r="CG8">
        <v>1037666</v>
      </c>
      <c r="CH8">
        <v>2030008</v>
      </c>
      <c r="CI8">
        <v>8090365</v>
      </c>
      <c r="CJ8">
        <v>7562227</v>
      </c>
    </row>
    <row r="9" spans="1:88" ht="16.5" thickBot="1" x14ac:dyDescent="0.3">
      <c r="R9" s="84" t="s">
        <v>261</v>
      </c>
      <c r="S9" s="85"/>
      <c r="T9" s="85"/>
      <c r="U9" s="85"/>
      <c r="V9" s="86"/>
    </row>
    <row r="10" spans="1:88" x14ac:dyDescent="0.25">
      <c r="H10" s="12" t="s">
        <v>259</v>
      </c>
      <c r="I10" s="7">
        <v>0.99970000000000003</v>
      </c>
      <c r="J10" s="7">
        <v>1</v>
      </c>
      <c r="K10" s="7">
        <v>0.99980000000000002</v>
      </c>
      <c r="L10" s="7">
        <v>0.99970000000000003</v>
      </c>
      <c r="M10" s="7">
        <v>1</v>
      </c>
      <c r="N10" s="7">
        <v>0.99980000000000002</v>
      </c>
      <c r="O10" s="7">
        <v>1</v>
      </c>
      <c r="P10" s="7">
        <v>1</v>
      </c>
      <c r="Q10" s="7">
        <v>0.99980000000000002</v>
      </c>
      <c r="R10" s="7">
        <v>1</v>
      </c>
      <c r="S10" s="7">
        <v>0.99960000000000004</v>
      </c>
      <c r="T10" s="7">
        <v>1</v>
      </c>
      <c r="U10" s="7">
        <v>1</v>
      </c>
      <c r="V10" s="7">
        <v>0.99980000000000002</v>
      </c>
      <c r="W10" s="7">
        <v>1</v>
      </c>
      <c r="X10" s="7">
        <v>0.99970000000000003</v>
      </c>
      <c r="Y10" s="7">
        <v>0.99939999999999996</v>
      </c>
      <c r="Z10" s="7">
        <v>0.99970000000000003</v>
      </c>
      <c r="AA10" s="7">
        <v>0.99990000000000001</v>
      </c>
      <c r="AB10" s="7">
        <v>0.99990000000000001</v>
      </c>
      <c r="AC10" s="7">
        <v>0.99980000000000002</v>
      </c>
      <c r="AD10" s="7">
        <v>0.99960000000000004</v>
      </c>
      <c r="AE10" s="7">
        <v>0.99939999999999996</v>
      </c>
    </row>
    <row r="13" spans="1:88" x14ac:dyDescent="0.25">
      <c r="A13" s="1" t="s">
        <v>233</v>
      </c>
    </row>
    <row r="14" spans="1:88" x14ac:dyDescent="0.25">
      <c r="A14" t="s">
        <v>0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t="s">
        <v>6</v>
      </c>
      <c r="H14" t="s">
        <v>7</v>
      </c>
      <c r="I14" t="s">
        <v>146</v>
      </c>
      <c r="J14" t="s">
        <v>147</v>
      </c>
      <c r="K14" t="s">
        <v>148</v>
      </c>
      <c r="L14" t="s">
        <v>149</v>
      </c>
      <c r="M14" t="s">
        <v>150</v>
      </c>
      <c r="N14" t="s">
        <v>151</v>
      </c>
      <c r="O14" t="s">
        <v>152</v>
      </c>
      <c r="P14" t="s">
        <v>153</v>
      </c>
      <c r="Q14" t="s">
        <v>154</v>
      </c>
      <c r="R14" t="s">
        <v>155</v>
      </c>
      <c r="S14" t="s">
        <v>156</v>
      </c>
      <c r="T14" t="s">
        <v>157</v>
      </c>
      <c r="U14" t="s">
        <v>158</v>
      </c>
      <c r="V14" t="s">
        <v>159</v>
      </c>
      <c r="W14" t="s">
        <v>160</v>
      </c>
      <c r="X14" t="s">
        <v>161</v>
      </c>
      <c r="Y14" t="s">
        <v>162</v>
      </c>
      <c r="Z14" t="s">
        <v>163</v>
      </c>
      <c r="AA14" t="s">
        <v>164</v>
      </c>
      <c r="AB14" t="s">
        <v>165</v>
      </c>
      <c r="AC14" t="s">
        <v>166</v>
      </c>
      <c r="AD14" t="s">
        <v>167</v>
      </c>
      <c r="AE14" t="s">
        <v>168</v>
      </c>
      <c r="AF14" t="s">
        <v>184</v>
      </c>
      <c r="AG14" t="s">
        <v>185</v>
      </c>
      <c r="AH14" t="s">
        <v>186</v>
      </c>
      <c r="AI14" t="s">
        <v>187</v>
      </c>
      <c r="AJ14" t="s">
        <v>188</v>
      </c>
      <c r="AK14" t="s">
        <v>189</v>
      </c>
      <c r="AL14" t="s">
        <v>190</v>
      </c>
      <c r="AM14" t="s">
        <v>191</v>
      </c>
      <c r="AN14" t="s">
        <v>192</v>
      </c>
      <c r="AO14" t="s">
        <v>193</v>
      </c>
      <c r="AP14" t="s">
        <v>194</v>
      </c>
      <c r="AQ14" t="s">
        <v>195</v>
      </c>
      <c r="AR14" t="s">
        <v>196</v>
      </c>
      <c r="AS14" t="s">
        <v>197</v>
      </c>
      <c r="AT14" t="s">
        <v>198</v>
      </c>
      <c r="AU14" t="s">
        <v>199</v>
      </c>
      <c r="AV14" t="s">
        <v>200</v>
      </c>
      <c r="AW14" t="s">
        <v>201</v>
      </c>
      <c r="AX14" t="s">
        <v>202</v>
      </c>
      <c r="AY14" t="s">
        <v>203</v>
      </c>
      <c r="AZ14" t="s">
        <v>204</v>
      </c>
      <c r="BA14" t="s">
        <v>205</v>
      </c>
      <c r="BB14" t="s">
        <v>206</v>
      </c>
      <c r="BC14" t="s">
        <v>207</v>
      </c>
      <c r="BD14" t="s">
        <v>208</v>
      </c>
      <c r="BE14" t="s">
        <v>209</v>
      </c>
      <c r="BF14" t="s">
        <v>210</v>
      </c>
      <c r="BG14" t="s">
        <v>211</v>
      </c>
      <c r="BH14" t="s">
        <v>212</v>
      </c>
      <c r="BI14" t="s">
        <v>213</v>
      </c>
      <c r="BJ14" t="s">
        <v>214</v>
      </c>
      <c r="BK14" t="s">
        <v>215</v>
      </c>
      <c r="BL14" t="s">
        <v>216</v>
      </c>
      <c r="BM14" t="s">
        <v>217</v>
      </c>
      <c r="BN14" t="s">
        <v>218</v>
      </c>
      <c r="BO14" t="s">
        <v>219</v>
      </c>
      <c r="BP14" t="s">
        <v>220</v>
      </c>
      <c r="BQ14" t="s">
        <v>221</v>
      </c>
      <c r="BR14" t="s">
        <v>222</v>
      </c>
      <c r="BS14" s="5" t="s">
        <v>169</v>
      </c>
      <c r="BT14" s="5" t="s">
        <v>170</v>
      </c>
      <c r="BU14" s="5" t="s">
        <v>171</v>
      </c>
      <c r="BV14" t="s">
        <v>223</v>
      </c>
      <c r="BW14" t="s">
        <v>224</v>
      </c>
      <c r="BX14" t="s">
        <v>225</v>
      </c>
      <c r="BY14" t="s">
        <v>226</v>
      </c>
      <c r="BZ14" s="5" t="s">
        <v>172</v>
      </c>
      <c r="CA14" s="5" t="s">
        <v>173</v>
      </c>
      <c r="CB14" s="5" t="s">
        <v>174</v>
      </c>
      <c r="CC14" t="s">
        <v>227</v>
      </c>
      <c r="CD14" t="s">
        <v>228</v>
      </c>
      <c r="CE14" s="5" t="s">
        <v>175</v>
      </c>
      <c r="CF14" s="5" t="s">
        <v>176</v>
      </c>
      <c r="CG14" t="s">
        <v>229</v>
      </c>
      <c r="CH14" s="5" t="s">
        <v>177</v>
      </c>
      <c r="CI14" t="s">
        <v>230</v>
      </c>
      <c r="CJ14" t="s">
        <v>231</v>
      </c>
    </row>
    <row r="15" spans="1:88" x14ac:dyDescent="0.25">
      <c r="A15" s="9" t="s">
        <v>70</v>
      </c>
      <c r="B15" t="s">
        <v>71</v>
      </c>
      <c r="D15" s="3">
        <v>44163</v>
      </c>
      <c r="E15" s="4">
        <v>0.63472222222222219</v>
      </c>
      <c r="F15">
        <v>1101</v>
      </c>
      <c r="G15" t="s">
        <v>8</v>
      </c>
      <c r="H15" t="s">
        <v>9</v>
      </c>
      <c r="I15">
        <v>1.01E-2</v>
      </c>
      <c r="J15">
        <v>2.8130000000000002</v>
      </c>
      <c r="K15">
        <v>14.05</v>
      </c>
      <c r="L15">
        <v>13.78</v>
      </c>
      <c r="M15">
        <v>-0.64019999999999999</v>
      </c>
      <c r="N15">
        <v>0.2167</v>
      </c>
      <c r="O15">
        <v>-0.45879999999999999</v>
      </c>
      <c r="P15">
        <v>2.7240000000000002</v>
      </c>
      <c r="Q15">
        <v>2.407</v>
      </c>
      <c r="R15">
        <v>4.7249999999999996</v>
      </c>
      <c r="S15" t="s">
        <v>179</v>
      </c>
      <c r="T15">
        <v>24.85</v>
      </c>
      <c r="U15">
        <v>-0.11409999999999999</v>
      </c>
      <c r="V15">
        <v>26.6</v>
      </c>
      <c r="W15">
        <v>-2.5999999999999999E-3</v>
      </c>
      <c r="X15">
        <v>-2.69E-2</v>
      </c>
      <c r="Y15">
        <v>0.53639999999999999</v>
      </c>
      <c r="Z15">
        <v>1.2150000000000001</v>
      </c>
      <c r="AA15">
        <v>2.9600000000000001E-2</v>
      </c>
      <c r="AB15">
        <v>-5.9999999999999995E-4</v>
      </c>
      <c r="AC15">
        <v>1.23E-2</v>
      </c>
      <c r="AD15">
        <v>-3.5999999999999999E-3</v>
      </c>
      <c r="AE15">
        <v>1.6999999999999999E-3</v>
      </c>
      <c r="AF15" t="s">
        <v>143</v>
      </c>
      <c r="AG15">
        <v>14.66</v>
      </c>
      <c r="AH15">
        <v>22.08</v>
      </c>
      <c r="AI15">
        <v>71.099999999999994</v>
      </c>
      <c r="AJ15">
        <v>79.39</v>
      </c>
      <c r="AK15">
        <v>77.739999999999995</v>
      </c>
      <c r="AL15">
        <v>59.58</v>
      </c>
      <c r="AM15">
        <v>93.83</v>
      </c>
      <c r="AN15">
        <v>48.2</v>
      </c>
      <c r="AO15" t="s">
        <v>144</v>
      </c>
      <c r="AP15">
        <v>13.19</v>
      </c>
      <c r="AQ15" t="s">
        <v>180</v>
      </c>
      <c r="AR15">
        <v>81.97</v>
      </c>
      <c r="AS15">
        <v>21.92</v>
      </c>
      <c r="AT15">
        <v>78.27</v>
      </c>
      <c r="AU15">
        <v>66.41</v>
      </c>
      <c r="AV15">
        <v>11.03</v>
      </c>
      <c r="AW15">
        <v>76.45</v>
      </c>
      <c r="AX15">
        <v>3.68</v>
      </c>
      <c r="AY15">
        <v>44.26</v>
      </c>
      <c r="AZ15" t="s">
        <v>144</v>
      </c>
      <c r="BA15">
        <v>77.62</v>
      </c>
      <c r="BB15">
        <v>31.89</v>
      </c>
      <c r="BC15">
        <v>28.44</v>
      </c>
      <c r="BD15" t="s">
        <v>145</v>
      </c>
      <c r="BE15">
        <v>616.70000000000005</v>
      </c>
      <c r="BF15">
        <v>156.66999999999999</v>
      </c>
      <c r="BG15">
        <v>247377.9</v>
      </c>
      <c r="BH15">
        <v>36727.279999999999</v>
      </c>
      <c r="BI15">
        <v>5.56</v>
      </c>
      <c r="BJ15">
        <v>21501.24</v>
      </c>
      <c r="BK15">
        <v>390.02</v>
      </c>
      <c r="BL15">
        <v>214.45</v>
      </c>
      <c r="BM15">
        <v>1103994</v>
      </c>
      <c r="BN15">
        <v>7761.33</v>
      </c>
      <c r="BO15">
        <v>0</v>
      </c>
      <c r="BP15">
        <v>1271.04</v>
      </c>
      <c r="BQ15">
        <v>10</v>
      </c>
      <c r="BR15">
        <v>21897.49</v>
      </c>
      <c r="BS15">
        <v>17950.43</v>
      </c>
      <c r="BT15">
        <v>447424.9</v>
      </c>
      <c r="BU15">
        <v>5178676</v>
      </c>
      <c r="BV15">
        <v>0.37</v>
      </c>
      <c r="BW15">
        <v>896.34</v>
      </c>
      <c r="BX15">
        <v>14814.96</v>
      </c>
      <c r="BY15">
        <v>3396.38</v>
      </c>
      <c r="BZ15">
        <v>2056.4699999999998</v>
      </c>
      <c r="CA15">
        <v>20037.12</v>
      </c>
      <c r="CB15">
        <v>155936.6</v>
      </c>
      <c r="CC15">
        <v>1095.95</v>
      </c>
      <c r="CD15">
        <v>89.63</v>
      </c>
      <c r="CE15">
        <v>1148572</v>
      </c>
      <c r="CF15">
        <v>80728.77</v>
      </c>
      <c r="CG15">
        <v>77.78</v>
      </c>
      <c r="CH15">
        <v>1407151</v>
      </c>
      <c r="CI15">
        <v>1257.1199999999999</v>
      </c>
      <c r="CJ15">
        <v>131.47999999999999</v>
      </c>
    </row>
    <row r="16" spans="1:88" x14ac:dyDescent="0.25">
      <c r="A16" s="9" t="s">
        <v>73</v>
      </c>
      <c r="B16" t="s">
        <v>71</v>
      </c>
      <c r="D16" s="3">
        <v>44163</v>
      </c>
      <c r="E16" s="4">
        <v>0.64236111111111105</v>
      </c>
      <c r="F16">
        <v>1101</v>
      </c>
      <c r="G16" t="s">
        <v>8</v>
      </c>
      <c r="H16" t="s">
        <v>9</v>
      </c>
      <c r="I16">
        <v>1.0699999999999999E-2</v>
      </c>
      <c r="J16">
        <v>0.31859999999999999</v>
      </c>
      <c r="K16">
        <v>0.55689999999999995</v>
      </c>
      <c r="L16">
        <v>0.57530000000000003</v>
      </c>
      <c r="M16">
        <v>-0.1714</v>
      </c>
      <c r="N16">
        <v>0.18290000000000001</v>
      </c>
      <c r="O16">
        <v>7.0300000000000001E-2</v>
      </c>
      <c r="P16">
        <v>2.254</v>
      </c>
      <c r="Q16">
        <v>2.4790000000000001</v>
      </c>
      <c r="R16">
        <v>1.361</v>
      </c>
      <c r="S16" t="s">
        <v>179</v>
      </c>
      <c r="T16">
        <v>1.3540000000000001</v>
      </c>
      <c r="U16">
        <v>-2.7919999999999998</v>
      </c>
      <c r="V16">
        <v>1.498</v>
      </c>
      <c r="W16">
        <v>-2.5000000000000001E-3</v>
      </c>
      <c r="X16">
        <v>4.0099999999999997E-2</v>
      </c>
      <c r="Y16">
        <v>3.3300000000000003E-2</v>
      </c>
      <c r="Z16">
        <v>6.8500000000000005E-2</v>
      </c>
      <c r="AA16">
        <v>1.77E-2</v>
      </c>
      <c r="AB16">
        <v>4.9200000000000001E-2</v>
      </c>
      <c r="AC16">
        <v>9.5999999999999992E-3</v>
      </c>
      <c r="AD16">
        <v>-1.1000000000000001E-3</v>
      </c>
      <c r="AE16">
        <v>1.2999999999999999E-3</v>
      </c>
      <c r="AF16" t="s">
        <v>143</v>
      </c>
      <c r="AG16">
        <v>8.99</v>
      </c>
      <c r="AH16">
        <v>10.71</v>
      </c>
      <c r="AI16">
        <v>32.32</v>
      </c>
      <c r="AJ16">
        <v>35.96</v>
      </c>
      <c r="AK16" t="s">
        <v>144</v>
      </c>
      <c r="AL16">
        <v>33.06</v>
      </c>
      <c r="AM16" t="s">
        <v>144</v>
      </c>
      <c r="AN16">
        <v>54.17</v>
      </c>
      <c r="AO16" t="s">
        <v>144</v>
      </c>
      <c r="AP16">
        <v>34.9</v>
      </c>
      <c r="AQ16" t="s">
        <v>180</v>
      </c>
      <c r="AR16">
        <v>88.7</v>
      </c>
      <c r="AS16" t="s">
        <v>144</v>
      </c>
      <c r="AT16">
        <v>53.35</v>
      </c>
      <c r="AU16">
        <v>70.989999999999995</v>
      </c>
      <c r="AV16">
        <v>9.52</v>
      </c>
      <c r="AW16">
        <v>11.58</v>
      </c>
      <c r="AX16">
        <v>13.67</v>
      </c>
      <c r="AY16">
        <v>30.63</v>
      </c>
      <c r="AZ16">
        <v>11.79</v>
      </c>
      <c r="BA16">
        <v>48.78</v>
      </c>
      <c r="BB16">
        <v>57.24</v>
      </c>
      <c r="BC16">
        <v>22.87</v>
      </c>
      <c r="BD16" t="s">
        <v>145</v>
      </c>
      <c r="BE16">
        <v>608.91999999999996</v>
      </c>
      <c r="BF16">
        <v>22.22</v>
      </c>
      <c r="BG16">
        <v>10920.15</v>
      </c>
      <c r="BH16">
        <v>2476.9699999999998</v>
      </c>
      <c r="BI16">
        <v>10</v>
      </c>
      <c r="BJ16">
        <v>19787.21</v>
      </c>
      <c r="BK16">
        <v>450.02</v>
      </c>
      <c r="BL16">
        <v>198.9</v>
      </c>
      <c r="BM16">
        <v>1055299</v>
      </c>
      <c r="BN16">
        <v>4343.04</v>
      </c>
      <c r="BO16">
        <v>0</v>
      </c>
      <c r="BP16">
        <v>243.34</v>
      </c>
      <c r="BQ16">
        <v>6.67</v>
      </c>
      <c r="BR16">
        <v>5115.5200000000004</v>
      </c>
      <c r="BS16">
        <v>17261.099999999999</v>
      </c>
      <c r="BT16">
        <v>423950.3</v>
      </c>
      <c r="BU16">
        <v>4945680</v>
      </c>
      <c r="BV16">
        <v>0.37</v>
      </c>
      <c r="BW16">
        <v>2268.35</v>
      </c>
      <c r="BX16">
        <v>1695.72</v>
      </c>
      <c r="BY16">
        <v>425.57</v>
      </c>
      <c r="BZ16">
        <v>1935.71</v>
      </c>
      <c r="CA16">
        <v>18851.349999999999</v>
      </c>
      <c r="CB16">
        <v>146223.9</v>
      </c>
      <c r="CC16">
        <v>722.27</v>
      </c>
      <c r="CD16">
        <v>294.45</v>
      </c>
      <c r="CE16">
        <v>1103904</v>
      </c>
      <c r="CF16">
        <v>76426.820000000007</v>
      </c>
      <c r="CG16">
        <v>64.45</v>
      </c>
      <c r="CH16">
        <v>1367637</v>
      </c>
      <c r="CI16">
        <v>1290.82</v>
      </c>
      <c r="CJ16">
        <v>117.04</v>
      </c>
    </row>
    <row r="17" spans="1:88" x14ac:dyDescent="0.25">
      <c r="A17" s="9" t="s">
        <v>92</v>
      </c>
      <c r="B17" t="s">
        <v>71</v>
      </c>
      <c r="D17" s="3">
        <v>44163</v>
      </c>
      <c r="E17" s="4">
        <v>0.68055555555555547</v>
      </c>
      <c r="F17">
        <v>1101</v>
      </c>
      <c r="G17" t="s">
        <v>8</v>
      </c>
      <c r="H17" t="s">
        <v>9</v>
      </c>
      <c r="I17">
        <v>8.6999999999999994E-3</v>
      </c>
      <c r="J17">
        <v>18.25</v>
      </c>
      <c r="K17">
        <v>1.2050000000000001</v>
      </c>
      <c r="L17">
        <v>1.2430000000000001</v>
      </c>
      <c r="M17">
        <v>13.21</v>
      </c>
      <c r="N17">
        <v>0.749</v>
      </c>
      <c r="O17">
        <v>0.83899999999999997</v>
      </c>
      <c r="P17">
        <v>4.2089999999999996</v>
      </c>
      <c r="Q17">
        <v>2.681</v>
      </c>
      <c r="R17">
        <v>18.43</v>
      </c>
      <c r="S17">
        <v>153.5</v>
      </c>
      <c r="T17">
        <v>15.02</v>
      </c>
      <c r="U17">
        <v>188.9</v>
      </c>
      <c r="V17">
        <v>15.69</v>
      </c>
      <c r="W17">
        <v>4.1999999999999997E-3</v>
      </c>
      <c r="X17">
        <v>6.6E-3</v>
      </c>
      <c r="Y17">
        <v>0.17269999999999999</v>
      </c>
      <c r="Z17">
        <v>1.649</v>
      </c>
      <c r="AA17">
        <v>6.4899999999999999E-2</v>
      </c>
      <c r="AB17">
        <v>-3.8E-3</v>
      </c>
      <c r="AC17">
        <v>5.1000000000000004E-3</v>
      </c>
      <c r="AD17">
        <v>-2E-3</v>
      </c>
      <c r="AE17">
        <v>1.1000000000000001E-3</v>
      </c>
      <c r="AF17" t="s">
        <v>143</v>
      </c>
      <c r="AG17">
        <v>25.53</v>
      </c>
      <c r="AH17" t="s">
        <v>144</v>
      </c>
      <c r="AI17" t="s">
        <v>144</v>
      </c>
      <c r="AJ17" t="s">
        <v>144</v>
      </c>
      <c r="AK17" t="s">
        <v>144</v>
      </c>
      <c r="AL17" t="s">
        <v>144</v>
      </c>
      <c r="AM17" t="s">
        <v>144</v>
      </c>
      <c r="AN17">
        <v>21.37</v>
      </c>
      <c r="AO17" t="s">
        <v>144</v>
      </c>
      <c r="AP17">
        <v>6.04</v>
      </c>
      <c r="AQ17" t="s">
        <v>144</v>
      </c>
      <c r="AR17" t="s">
        <v>144</v>
      </c>
      <c r="AS17" t="s">
        <v>144</v>
      </c>
      <c r="AT17" t="s">
        <v>144</v>
      </c>
      <c r="AU17">
        <v>92.63</v>
      </c>
      <c r="AV17">
        <v>62.96</v>
      </c>
      <c r="AW17" t="s">
        <v>144</v>
      </c>
      <c r="AX17">
        <v>6.2</v>
      </c>
      <c r="AY17" t="s">
        <v>144</v>
      </c>
      <c r="AZ17">
        <v>26.7</v>
      </c>
      <c r="BA17">
        <v>41.01</v>
      </c>
      <c r="BB17" t="s">
        <v>144</v>
      </c>
      <c r="BC17">
        <v>48.81</v>
      </c>
      <c r="BD17" t="s">
        <v>145</v>
      </c>
      <c r="BE17">
        <v>435.58</v>
      </c>
      <c r="BF17">
        <v>749.15</v>
      </c>
      <c r="BG17">
        <v>17554.900000000001</v>
      </c>
      <c r="BH17">
        <v>3323.05</v>
      </c>
      <c r="BI17">
        <v>112.23</v>
      </c>
      <c r="BJ17">
        <v>25531.32</v>
      </c>
      <c r="BK17">
        <v>434.56</v>
      </c>
      <c r="BL17">
        <v>181.12</v>
      </c>
      <c r="BM17">
        <v>847626.3</v>
      </c>
      <c r="BN17">
        <v>15059.76</v>
      </c>
      <c r="BO17">
        <v>11.11</v>
      </c>
      <c r="BP17">
        <v>650.1</v>
      </c>
      <c r="BQ17">
        <v>174.46</v>
      </c>
      <c r="BR17">
        <v>11301.21</v>
      </c>
      <c r="BS17">
        <v>13662.82</v>
      </c>
      <c r="BT17">
        <v>326090.7</v>
      </c>
      <c r="BU17">
        <v>3954499</v>
      </c>
      <c r="BV17">
        <v>2.2200000000000002</v>
      </c>
      <c r="BW17">
        <v>1249.33</v>
      </c>
      <c r="BX17">
        <v>4142.6899999999996</v>
      </c>
      <c r="BY17">
        <v>3247.08</v>
      </c>
      <c r="BZ17">
        <v>1599</v>
      </c>
      <c r="CA17">
        <v>15158.8</v>
      </c>
      <c r="CB17">
        <v>120650.6</v>
      </c>
      <c r="CC17">
        <v>1596.15</v>
      </c>
      <c r="CD17">
        <v>60.37</v>
      </c>
      <c r="CE17">
        <v>913011.1</v>
      </c>
      <c r="CF17">
        <v>64540.2</v>
      </c>
      <c r="CG17">
        <v>40</v>
      </c>
      <c r="CH17">
        <v>1135577</v>
      </c>
      <c r="CI17">
        <v>1051.17</v>
      </c>
      <c r="CJ17">
        <v>93.71</v>
      </c>
    </row>
    <row r="18" spans="1:88" x14ac:dyDescent="0.25">
      <c r="A18" s="9" t="s">
        <v>95</v>
      </c>
      <c r="B18" t="s">
        <v>71</v>
      </c>
      <c r="D18" s="3">
        <v>44163</v>
      </c>
      <c r="E18" s="4">
        <v>0.68888888888888899</v>
      </c>
      <c r="F18">
        <v>1101</v>
      </c>
      <c r="G18" t="s">
        <v>8</v>
      </c>
      <c r="H18" t="s">
        <v>9</v>
      </c>
      <c r="I18">
        <v>2.81E-2</v>
      </c>
      <c r="J18">
        <v>0.31590000000000001</v>
      </c>
      <c r="K18">
        <v>0.4425</v>
      </c>
      <c r="L18">
        <v>0.46760000000000002</v>
      </c>
      <c r="M18">
        <v>-0.12540000000000001</v>
      </c>
      <c r="N18">
        <v>0.23880000000000001</v>
      </c>
      <c r="O18">
        <v>-0.38750000000000001</v>
      </c>
      <c r="P18">
        <v>2.577</v>
      </c>
      <c r="Q18">
        <v>1.569</v>
      </c>
      <c r="R18">
        <v>0.34789999999999999</v>
      </c>
      <c r="S18">
        <v>28.49</v>
      </c>
      <c r="T18">
        <v>2.0489999999999999</v>
      </c>
      <c r="U18">
        <v>-6.4020000000000001</v>
      </c>
      <c r="V18">
        <v>1.319</v>
      </c>
      <c r="W18">
        <v>0</v>
      </c>
      <c r="X18">
        <v>6.3899999999999998E-2</v>
      </c>
      <c r="Y18">
        <v>2.9899999999999999E-2</v>
      </c>
      <c r="Z18">
        <v>5.2600000000000001E-2</v>
      </c>
      <c r="AA18">
        <v>3.3799999999999997E-2</v>
      </c>
      <c r="AB18">
        <v>4.0599999999999997E-2</v>
      </c>
      <c r="AC18">
        <v>9.1999999999999998E-3</v>
      </c>
      <c r="AD18">
        <v>7.1999999999999998E-3</v>
      </c>
      <c r="AE18">
        <v>4.5999999999999999E-3</v>
      </c>
      <c r="AF18" t="s">
        <v>143</v>
      </c>
      <c r="AG18">
        <v>37.840000000000003</v>
      </c>
      <c r="AH18">
        <v>14.73</v>
      </c>
      <c r="AI18">
        <v>43.77</v>
      </c>
      <c r="AJ18">
        <v>41.57</v>
      </c>
      <c r="AK18" t="s">
        <v>144</v>
      </c>
      <c r="AL18">
        <v>54.73</v>
      </c>
      <c r="AM18" t="s">
        <v>144</v>
      </c>
      <c r="AN18">
        <v>80.56</v>
      </c>
      <c r="AO18" t="s">
        <v>144</v>
      </c>
      <c r="AP18">
        <v>79.28</v>
      </c>
      <c r="AQ18">
        <v>86.59</v>
      </c>
      <c r="AR18">
        <v>36.1</v>
      </c>
      <c r="AS18">
        <v>31.63</v>
      </c>
      <c r="AT18" t="s">
        <v>144</v>
      </c>
      <c r="AU18" t="s">
        <v>144</v>
      </c>
      <c r="AV18">
        <v>17.43</v>
      </c>
      <c r="AW18">
        <v>38.18</v>
      </c>
      <c r="AX18">
        <v>13.63</v>
      </c>
      <c r="AY18">
        <v>38.25</v>
      </c>
      <c r="AZ18">
        <v>12.03</v>
      </c>
      <c r="BA18">
        <v>21.46</v>
      </c>
      <c r="BB18">
        <v>23.24</v>
      </c>
      <c r="BC18">
        <v>49.92</v>
      </c>
      <c r="BD18" t="s">
        <v>145</v>
      </c>
      <c r="BE18">
        <v>1027.8699999999999</v>
      </c>
      <c r="BF18">
        <v>18.89</v>
      </c>
      <c r="BG18">
        <v>7918.43</v>
      </c>
      <c r="BH18">
        <v>1938.04</v>
      </c>
      <c r="BI18">
        <v>8.89</v>
      </c>
      <c r="BJ18">
        <v>18329.36</v>
      </c>
      <c r="BK18">
        <v>330.02</v>
      </c>
      <c r="BL18">
        <v>174.45</v>
      </c>
      <c r="BM18">
        <v>905057.7</v>
      </c>
      <c r="BN18">
        <v>2880.41</v>
      </c>
      <c r="BO18">
        <v>2.2200000000000002</v>
      </c>
      <c r="BP18">
        <v>237.79</v>
      </c>
      <c r="BQ18">
        <v>2.2200000000000002</v>
      </c>
      <c r="BR18">
        <v>4378.76</v>
      </c>
      <c r="BS18">
        <v>14775.37</v>
      </c>
      <c r="BT18">
        <v>355863.4</v>
      </c>
      <c r="BU18">
        <v>4317317</v>
      </c>
      <c r="BV18">
        <v>1.1100000000000001</v>
      </c>
      <c r="BW18">
        <v>2421.35</v>
      </c>
      <c r="BX18">
        <v>1410.12</v>
      </c>
      <c r="BY18">
        <v>323.70999999999998</v>
      </c>
      <c r="BZ18">
        <v>1731.61</v>
      </c>
      <c r="CA18">
        <v>16280.84</v>
      </c>
      <c r="CB18">
        <v>131008</v>
      </c>
      <c r="CC18">
        <v>1015.66</v>
      </c>
      <c r="CD18">
        <v>231.86</v>
      </c>
      <c r="CE18">
        <v>988116.6</v>
      </c>
      <c r="CF18">
        <v>68723.88</v>
      </c>
      <c r="CG18">
        <v>56.67</v>
      </c>
      <c r="CH18">
        <v>1212311</v>
      </c>
      <c r="CI18">
        <v>1347.13</v>
      </c>
      <c r="CJ18">
        <v>179.63</v>
      </c>
    </row>
    <row r="19" spans="1:88" x14ac:dyDescent="0.25">
      <c r="A19" s="9" t="s">
        <v>115</v>
      </c>
      <c r="B19" t="s">
        <v>71</v>
      </c>
      <c r="D19" s="3">
        <v>44163</v>
      </c>
      <c r="E19" s="4">
        <v>0.73055555555555562</v>
      </c>
      <c r="F19">
        <v>1101</v>
      </c>
      <c r="G19" t="s">
        <v>8</v>
      </c>
      <c r="H19" t="s">
        <v>9</v>
      </c>
      <c r="I19">
        <v>4.4999999999999997E-3</v>
      </c>
      <c r="J19">
        <v>3.5819999999999999</v>
      </c>
      <c r="K19">
        <v>1.4810000000000001</v>
      </c>
      <c r="L19">
        <v>1.498</v>
      </c>
      <c r="M19">
        <v>-0.26529999999999998</v>
      </c>
      <c r="N19">
        <v>6.9199999999999998E-2</v>
      </c>
      <c r="O19">
        <v>-0.37309999999999999</v>
      </c>
      <c r="P19">
        <v>4.4470000000000001</v>
      </c>
      <c r="Q19">
        <v>4.8040000000000003</v>
      </c>
      <c r="R19">
        <v>5.9279999999999999</v>
      </c>
      <c r="S19" t="s">
        <v>179</v>
      </c>
      <c r="T19">
        <v>2.65</v>
      </c>
      <c r="U19">
        <v>2.0110000000000001</v>
      </c>
      <c r="V19">
        <v>2.306</v>
      </c>
      <c r="W19">
        <v>5.0000000000000001E-4</v>
      </c>
      <c r="X19">
        <v>-1.7999999999999999E-2</v>
      </c>
      <c r="Y19">
        <v>8.72E-2</v>
      </c>
      <c r="Z19">
        <v>1.706</v>
      </c>
      <c r="AA19">
        <v>1.2800000000000001E-2</v>
      </c>
      <c r="AB19">
        <v>-7.6E-3</v>
      </c>
      <c r="AC19">
        <v>5.0000000000000001E-4</v>
      </c>
      <c r="AD19">
        <v>-3.3999999999999998E-3</v>
      </c>
      <c r="AE19">
        <v>1E-3</v>
      </c>
      <c r="AF19" t="s">
        <v>143</v>
      </c>
      <c r="AG19">
        <v>13.19</v>
      </c>
      <c r="AH19">
        <v>19.68</v>
      </c>
      <c r="AI19">
        <v>17.34</v>
      </c>
      <c r="AJ19">
        <v>19.21</v>
      </c>
      <c r="AK19" t="s">
        <v>144</v>
      </c>
      <c r="AL19">
        <v>38.770000000000003</v>
      </c>
      <c r="AM19" t="s">
        <v>144</v>
      </c>
      <c r="AN19">
        <v>69.13</v>
      </c>
      <c r="AO19">
        <v>82.81</v>
      </c>
      <c r="AP19">
        <v>19.37</v>
      </c>
      <c r="AQ19" t="s">
        <v>180</v>
      </c>
      <c r="AR19">
        <v>20.53</v>
      </c>
      <c r="AS19" t="s">
        <v>144</v>
      </c>
      <c r="AT19">
        <v>19.91</v>
      </c>
      <c r="AU19" t="s">
        <v>144</v>
      </c>
      <c r="AV19">
        <v>7.75</v>
      </c>
      <c r="AW19">
        <v>14.02</v>
      </c>
      <c r="AX19">
        <v>5.91</v>
      </c>
      <c r="AY19">
        <v>29.05</v>
      </c>
      <c r="AZ19">
        <v>41.92</v>
      </c>
      <c r="BA19" t="s">
        <v>144</v>
      </c>
      <c r="BB19">
        <v>23.32</v>
      </c>
      <c r="BC19">
        <v>56.01</v>
      </c>
      <c r="BD19" t="s">
        <v>145</v>
      </c>
      <c r="BE19">
        <v>292.24</v>
      </c>
      <c r="BF19">
        <v>141.12</v>
      </c>
      <c r="BG19">
        <v>18847.28</v>
      </c>
      <c r="BH19">
        <v>3400.52</v>
      </c>
      <c r="BI19">
        <v>6.67</v>
      </c>
      <c r="BJ19">
        <v>12444.57</v>
      </c>
      <c r="BK19">
        <v>274.45999999999998</v>
      </c>
      <c r="BL19">
        <v>172.23</v>
      </c>
      <c r="BM19">
        <v>789083.5</v>
      </c>
      <c r="BN19">
        <v>6023.77</v>
      </c>
      <c r="BO19">
        <v>0</v>
      </c>
      <c r="BP19">
        <v>212.23</v>
      </c>
      <c r="BQ19">
        <v>8.89</v>
      </c>
      <c r="BR19">
        <v>4025.14</v>
      </c>
      <c r="BS19">
        <v>12779.8</v>
      </c>
      <c r="BT19">
        <v>300461.5</v>
      </c>
      <c r="BU19">
        <v>3533931</v>
      </c>
      <c r="BV19">
        <v>1.1100000000000001</v>
      </c>
      <c r="BW19">
        <v>745.21</v>
      </c>
      <c r="BX19">
        <v>2164.6799999999998</v>
      </c>
      <c r="BY19">
        <v>3139.65</v>
      </c>
      <c r="BZ19">
        <v>1556.03</v>
      </c>
      <c r="CA19">
        <v>14554.43</v>
      </c>
      <c r="CB19">
        <v>108646.6</v>
      </c>
      <c r="CC19">
        <v>450.03</v>
      </c>
      <c r="CD19">
        <v>41.85</v>
      </c>
      <c r="CE19">
        <v>812768.3</v>
      </c>
      <c r="CF19">
        <v>57401.24</v>
      </c>
      <c r="CG19">
        <v>23.33</v>
      </c>
      <c r="CH19">
        <v>997958.3</v>
      </c>
      <c r="CI19">
        <v>894.86</v>
      </c>
      <c r="CJ19">
        <v>80</v>
      </c>
    </row>
    <row r="20" spans="1:88" x14ac:dyDescent="0.25">
      <c r="A20" s="9" t="s">
        <v>118</v>
      </c>
      <c r="B20" t="s">
        <v>71</v>
      </c>
      <c r="D20" s="3">
        <v>44163</v>
      </c>
      <c r="E20" s="4">
        <v>0.73888888888888893</v>
      </c>
      <c r="F20">
        <v>1101</v>
      </c>
      <c r="G20" t="s">
        <v>8</v>
      </c>
      <c r="H20" t="s">
        <v>9</v>
      </c>
      <c r="I20">
        <v>5.4999999999999997E-3</v>
      </c>
      <c r="J20">
        <v>2.4220000000000002</v>
      </c>
      <c r="K20">
        <v>0.21809999999999999</v>
      </c>
      <c r="L20">
        <v>0.25190000000000001</v>
      </c>
      <c r="M20">
        <v>-0.39029999999999998</v>
      </c>
      <c r="N20">
        <v>-6.8199999999999997E-2</v>
      </c>
      <c r="O20">
        <v>-0.48730000000000001</v>
      </c>
      <c r="P20">
        <v>2.8079999999999998</v>
      </c>
      <c r="Q20">
        <v>5.0780000000000003</v>
      </c>
      <c r="R20">
        <v>0.4219</v>
      </c>
      <c r="S20" t="s">
        <v>179</v>
      </c>
      <c r="T20">
        <v>-0.16450000000000001</v>
      </c>
      <c r="U20">
        <v>1.044</v>
      </c>
      <c r="V20">
        <v>-0.4879</v>
      </c>
      <c r="W20">
        <v>1.21E-2</v>
      </c>
      <c r="X20">
        <v>4.9700000000000001E-2</v>
      </c>
      <c r="Y20">
        <v>2.3400000000000001E-2</v>
      </c>
      <c r="Z20">
        <v>5.5300000000000002E-2</v>
      </c>
      <c r="AA20">
        <v>1.0200000000000001E-2</v>
      </c>
      <c r="AB20">
        <v>3.6499999999999998E-2</v>
      </c>
      <c r="AC20">
        <v>4.7000000000000002E-3</v>
      </c>
      <c r="AD20">
        <v>-3.5999999999999999E-3</v>
      </c>
      <c r="AE20">
        <v>1.4E-3</v>
      </c>
      <c r="AF20" t="s">
        <v>143</v>
      </c>
      <c r="AG20">
        <v>5.41</v>
      </c>
      <c r="AH20">
        <v>87.74</v>
      </c>
      <c r="AI20">
        <v>12.47</v>
      </c>
      <c r="AJ20">
        <v>7.15</v>
      </c>
      <c r="AK20">
        <v>71.02</v>
      </c>
      <c r="AL20">
        <v>90.59</v>
      </c>
      <c r="AM20">
        <v>63.55</v>
      </c>
      <c r="AN20">
        <v>80.2</v>
      </c>
      <c r="AO20">
        <v>70.38</v>
      </c>
      <c r="AP20" t="s">
        <v>144</v>
      </c>
      <c r="AQ20" t="s">
        <v>180</v>
      </c>
      <c r="AR20" t="s">
        <v>144</v>
      </c>
      <c r="AS20" t="s">
        <v>144</v>
      </c>
      <c r="AT20">
        <v>80.08</v>
      </c>
      <c r="AU20">
        <v>88.6</v>
      </c>
      <c r="AV20">
        <v>13.52</v>
      </c>
      <c r="AW20">
        <v>12.23</v>
      </c>
      <c r="AX20">
        <v>2.98</v>
      </c>
      <c r="AY20">
        <v>33.35</v>
      </c>
      <c r="AZ20">
        <v>9.2799999999999994</v>
      </c>
      <c r="BA20">
        <v>74.260000000000005</v>
      </c>
      <c r="BB20">
        <v>12.73</v>
      </c>
      <c r="BC20">
        <v>40.32</v>
      </c>
      <c r="BD20" t="s">
        <v>145</v>
      </c>
      <c r="BE20">
        <v>301.13</v>
      </c>
      <c r="BF20">
        <v>93.34</v>
      </c>
      <c r="BG20">
        <v>3646.14</v>
      </c>
      <c r="BH20">
        <v>1156.75</v>
      </c>
      <c r="BI20">
        <v>5.56</v>
      </c>
      <c r="BJ20">
        <v>9943.7000000000007</v>
      </c>
      <c r="BK20">
        <v>251.12</v>
      </c>
      <c r="BL20">
        <v>147.78</v>
      </c>
      <c r="BM20">
        <v>761144.8</v>
      </c>
      <c r="BN20">
        <v>2405.86</v>
      </c>
      <c r="BO20">
        <v>0</v>
      </c>
      <c r="BP20">
        <v>124.45</v>
      </c>
      <c r="BQ20">
        <v>7.78</v>
      </c>
      <c r="BR20">
        <v>2659.23</v>
      </c>
      <c r="BS20">
        <v>12297.15</v>
      </c>
      <c r="BT20">
        <v>289898.7</v>
      </c>
      <c r="BU20">
        <v>3391908</v>
      </c>
      <c r="BV20">
        <v>4.07</v>
      </c>
      <c r="BW20">
        <v>1697.16</v>
      </c>
      <c r="BX20">
        <v>997.85</v>
      </c>
      <c r="BY20">
        <v>268.52</v>
      </c>
      <c r="BZ20">
        <v>1495.65</v>
      </c>
      <c r="CA20">
        <v>13734.34</v>
      </c>
      <c r="CB20">
        <v>103130.3</v>
      </c>
      <c r="CC20">
        <v>380.02</v>
      </c>
      <c r="CD20">
        <v>171.11</v>
      </c>
      <c r="CE20">
        <v>782007.9</v>
      </c>
      <c r="CF20">
        <v>55047.27</v>
      </c>
      <c r="CG20">
        <v>33.33</v>
      </c>
      <c r="CH20">
        <v>975652.6</v>
      </c>
      <c r="CI20">
        <v>872.26</v>
      </c>
      <c r="CJ20">
        <v>85.93</v>
      </c>
    </row>
    <row r="21" spans="1:88" x14ac:dyDescent="0.25">
      <c r="A21" s="9" t="s">
        <v>136</v>
      </c>
      <c r="B21" t="s">
        <v>71</v>
      </c>
      <c r="D21" s="3">
        <v>44163</v>
      </c>
      <c r="E21" s="4">
        <v>0.77638888888888891</v>
      </c>
      <c r="F21">
        <v>1101</v>
      </c>
      <c r="G21" t="s">
        <v>8</v>
      </c>
      <c r="H21" t="s">
        <v>9</v>
      </c>
      <c r="I21">
        <v>1.4800000000000001E-2</v>
      </c>
      <c r="J21">
        <v>1.978</v>
      </c>
      <c r="K21">
        <v>2.4420000000000002</v>
      </c>
      <c r="L21">
        <v>2.4870000000000001</v>
      </c>
      <c r="M21">
        <v>1.3440000000000001</v>
      </c>
      <c r="N21">
        <v>2.08</v>
      </c>
      <c r="O21">
        <v>11.35</v>
      </c>
      <c r="P21">
        <v>5.7009999999999996</v>
      </c>
      <c r="Q21">
        <v>8.3710000000000004</v>
      </c>
      <c r="R21">
        <v>13.45</v>
      </c>
      <c r="S21">
        <v>20.93</v>
      </c>
      <c r="T21">
        <v>16.309999999999999</v>
      </c>
      <c r="U21">
        <v>1.669</v>
      </c>
      <c r="V21">
        <v>17.36</v>
      </c>
      <c r="W21">
        <v>0</v>
      </c>
      <c r="X21">
        <v>3.6700000000000003E-2</v>
      </c>
      <c r="Y21">
        <v>0.21060000000000001</v>
      </c>
      <c r="Z21">
        <v>2.5920000000000001</v>
      </c>
      <c r="AA21">
        <v>8.1600000000000006E-2</v>
      </c>
      <c r="AB21">
        <v>3.7000000000000002E-3</v>
      </c>
      <c r="AC21">
        <v>4.5999999999999999E-3</v>
      </c>
      <c r="AD21">
        <v>-2.5000000000000001E-3</v>
      </c>
      <c r="AE21">
        <v>1.6000000000000001E-3</v>
      </c>
      <c r="AF21" t="s">
        <v>143</v>
      </c>
      <c r="AG21">
        <v>8.73</v>
      </c>
      <c r="AH21">
        <v>15.35</v>
      </c>
      <c r="AI21">
        <v>2.23</v>
      </c>
      <c r="AJ21">
        <v>4.72</v>
      </c>
      <c r="AK21" t="s">
        <v>144</v>
      </c>
      <c r="AL21">
        <v>4.5199999999999996</v>
      </c>
      <c r="AM21">
        <v>19.39</v>
      </c>
      <c r="AN21">
        <v>48.04</v>
      </c>
      <c r="AO21">
        <v>63.35</v>
      </c>
      <c r="AP21">
        <v>9.73</v>
      </c>
      <c r="AQ21" t="s">
        <v>144</v>
      </c>
      <c r="AR21">
        <v>17.52</v>
      </c>
      <c r="AS21" t="s">
        <v>144</v>
      </c>
      <c r="AT21">
        <v>4.95</v>
      </c>
      <c r="AU21" t="s">
        <v>144</v>
      </c>
      <c r="AV21">
        <v>2.67</v>
      </c>
      <c r="AW21">
        <v>4.3600000000000003</v>
      </c>
      <c r="AX21">
        <v>1.22</v>
      </c>
      <c r="AY21">
        <v>10.1</v>
      </c>
      <c r="AZ21">
        <v>33.86</v>
      </c>
      <c r="BA21" t="s">
        <v>144</v>
      </c>
      <c r="BB21" t="s">
        <v>144</v>
      </c>
      <c r="BC21">
        <v>17.71</v>
      </c>
      <c r="BD21" t="s">
        <v>145</v>
      </c>
      <c r="BE21">
        <v>436.69</v>
      </c>
      <c r="BF21">
        <v>62.22</v>
      </c>
      <c r="BG21">
        <v>24923.72</v>
      </c>
      <c r="BH21">
        <v>4229.7299999999996</v>
      </c>
      <c r="BI21">
        <v>14.44</v>
      </c>
      <c r="BJ21">
        <v>35245.870000000003</v>
      </c>
      <c r="BK21">
        <v>1160.0899999999999</v>
      </c>
      <c r="BL21">
        <v>145.56</v>
      </c>
      <c r="BM21">
        <v>693307.4</v>
      </c>
      <c r="BN21">
        <v>8330.61</v>
      </c>
      <c r="BO21">
        <v>1.1100000000000001</v>
      </c>
      <c r="BP21">
        <v>505.58</v>
      </c>
      <c r="BQ21">
        <v>6.67</v>
      </c>
      <c r="BR21">
        <v>8869.9500000000007</v>
      </c>
      <c r="BS21">
        <v>9983.15</v>
      </c>
      <c r="BT21">
        <v>231857.6</v>
      </c>
      <c r="BU21">
        <v>2911586</v>
      </c>
      <c r="BV21">
        <v>0.74</v>
      </c>
      <c r="BW21">
        <v>1294.52</v>
      </c>
      <c r="BX21">
        <v>3573.97</v>
      </c>
      <c r="BY21">
        <v>3574.21</v>
      </c>
      <c r="BZ21">
        <v>1269.7</v>
      </c>
      <c r="CA21">
        <v>11609.09</v>
      </c>
      <c r="CB21">
        <v>90751.38</v>
      </c>
      <c r="CC21">
        <v>1450.14</v>
      </c>
      <c r="CD21">
        <v>65.19</v>
      </c>
      <c r="CE21">
        <v>689247.7</v>
      </c>
      <c r="CF21">
        <v>48456.89</v>
      </c>
      <c r="CG21">
        <v>28.89</v>
      </c>
      <c r="CH21">
        <v>858290.1</v>
      </c>
      <c r="CI21">
        <v>785.96</v>
      </c>
      <c r="CJ21">
        <v>79.260000000000005</v>
      </c>
    </row>
    <row r="22" spans="1:88" x14ac:dyDescent="0.25">
      <c r="A22" s="9" t="s">
        <v>140</v>
      </c>
      <c r="B22" t="s">
        <v>71</v>
      </c>
      <c r="D22" s="3">
        <v>44163</v>
      </c>
      <c r="E22" s="4">
        <v>0.78472222222222221</v>
      </c>
      <c r="F22">
        <v>1101</v>
      </c>
      <c r="G22" t="s">
        <v>8</v>
      </c>
      <c r="H22" t="s">
        <v>9</v>
      </c>
      <c r="I22">
        <v>2.3300000000000001E-2</v>
      </c>
      <c r="J22">
        <v>0.75960000000000005</v>
      </c>
      <c r="K22">
        <v>0.50590000000000002</v>
      </c>
      <c r="L22">
        <v>0.51959999999999995</v>
      </c>
      <c r="M22">
        <v>0.2681</v>
      </c>
      <c r="N22">
        <v>0.16170000000000001</v>
      </c>
      <c r="O22">
        <v>1.819</v>
      </c>
      <c r="P22">
        <v>7.0910000000000002</v>
      </c>
      <c r="Q22">
        <v>9.2520000000000007</v>
      </c>
      <c r="R22">
        <v>0.69099999999999995</v>
      </c>
      <c r="S22">
        <v>19.34</v>
      </c>
      <c r="T22">
        <v>2.5110000000000001</v>
      </c>
      <c r="U22">
        <v>2.6110000000000002</v>
      </c>
      <c r="V22">
        <v>1.5740000000000001</v>
      </c>
      <c r="W22">
        <v>9.7000000000000003E-3</v>
      </c>
      <c r="X22">
        <v>7.6499999999999999E-2</v>
      </c>
      <c r="Y22">
        <v>3.6499999999999998E-2</v>
      </c>
      <c r="Z22">
        <v>9.3899999999999997E-2</v>
      </c>
      <c r="AA22">
        <v>2.9899999999999999E-2</v>
      </c>
      <c r="AB22">
        <v>3.6700000000000003E-2</v>
      </c>
      <c r="AC22">
        <v>8.6999999999999994E-3</v>
      </c>
      <c r="AD22">
        <v>6.6E-3</v>
      </c>
      <c r="AE22">
        <v>4.0000000000000001E-3</v>
      </c>
      <c r="AF22" t="s">
        <v>143</v>
      </c>
      <c r="AG22">
        <v>24.7</v>
      </c>
      <c r="AH22">
        <v>56.61</v>
      </c>
      <c r="AI22">
        <v>27.4</v>
      </c>
      <c r="AJ22">
        <v>29.54</v>
      </c>
      <c r="AK22" t="s">
        <v>144</v>
      </c>
      <c r="AL22">
        <v>61.84</v>
      </c>
      <c r="AM22">
        <v>64.489999999999995</v>
      </c>
      <c r="AN22">
        <v>23.47</v>
      </c>
      <c r="AO22">
        <v>44.78</v>
      </c>
      <c r="AP22">
        <v>37.67</v>
      </c>
      <c r="AQ22" t="s">
        <v>144</v>
      </c>
      <c r="AR22">
        <v>67.62</v>
      </c>
      <c r="AS22" t="s">
        <v>144</v>
      </c>
      <c r="AT22">
        <v>48.76</v>
      </c>
      <c r="AU22" t="s">
        <v>144</v>
      </c>
      <c r="AV22">
        <v>9.08</v>
      </c>
      <c r="AW22">
        <v>21.66</v>
      </c>
      <c r="AX22">
        <v>3.97</v>
      </c>
      <c r="AY22">
        <v>18.399999999999999</v>
      </c>
      <c r="AZ22">
        <v>26.97</v>
      </c>
      <c r="BA22">
        <v>50.21</v>
      </c>
      <c r="BB22">
        <v>38.159999999999997</v>
      </c>
      <c r="BC22">
        <v>15.01</v>
      </c>
      <c r="BD22" t="s">
        <v>145</v>
      </c>
      <c r="BE22">
        <v>632.26</v>
      </c>
      <c r="BF22">
        <v>27.78</v>
      </c>
      <c r="BG22">
        <v>6285.8</v>
      </c>
      <c r="BH22">
        <v>1456.82</v>
      </c>
      <c r="BI22">
        <v>8.89</v>
      </c>
      <c r="BJ22">
        <v>12022.53</v>
      </c>
      <c r="BK22">
        <v>423.36</v>
      </c>
      <c r="BL22">
        <v>168.9</v>
      </c>
      <c r="BM22">
        <v>741962.4</v>
      </c>
      <c r="BN22">
        <v>2188.0300000000002</v>
      </c>
      <c r="BO22">
        <v>1.1100000000000001</v>
      </c>
      <c r="BP22">
        <v>181.12</v>
      </c>
      <c r="BQ22">
        <v>7.78</v>
      </c>
      <c r="BR22">
        <v>3210.5</v>
      </c>
      <c r="BS22">
        <v>10695.51</v>
      </c>
      <c r="BT22">
        <v>248110.1</v>
      </c>
      <c r="BU22">
        <v>3066633</v>
      </c>
      <c r="BV22">
        <v>2.96</v>
      </c>
      <c r="BW22">
        <v>1884.96</v>
      </c>
      <c r="BX22">
        <v>1103.42</v>
      </c>
      <c r="BY22">
        <v>283.70999999999998</v>
      </c>
      <c r="BZ22">
        <v>1360.82</v>
      </c>
      <c r="CA22">
        <v>12253.75</v>
      </c>
      <c r="CB22">
        <v>95452.03</v>
      </c>
      <c r="CC22">
        <v>676.72</v>
      </c>
      <c r="CD22">
        <v>158.88999999999999</v>
      </c>
      <c r="CE22">
        <v>721980.3</v>
      </c>
      <c r="CF22">
        <v>51028.33</v>
      </c>
      <c r="CG22">
        <v>40</v>
      </c>
      <c r="CH22">
        <v>892631.5</v>
      </c>
      <c r="CI22">
        <v>980.05</v>
      </c>
      <c r="CJ22">
        <v>122.6</v>
      </c>
    </row>
    <row r="23" spans="1:88" x14ac:dyDescent="0.25">
      <c r="A23" s="9" t="s">
        <v>22</v>
      </c>
      <c r="B23" t="s">
        <v>23</v>
      </c>
      <c r="D23" s="3">
        <v>44163</v>
      </c>
      <c r="E23" s="4">
        <v>0.54791666666666672</v>
      </c>
      <c r="F23">
        <v>1101</v>
      </c>
      <c r="G23" t="s">
        <v>8</v>
      </c>
      <c r="H23" t="s">
        <v>9</v>
      </c>
      <c r="I23">
        <v>0.22720000000000001</v>
      </c>
      <c r="J23">
        <v>0.88129999999999997</v>
      </c>
      <c r="K23">
        <v>1.704</v>
      </c>
      <c r="L23">
        <v>1.742</v>
      </c>
      <c r="M23">
        <v>-0.121</v>
      </c>
      <c r="N23">
        <v>0.1953</v>
      </c>
      <c r="O23">
        <v>0.28689999999999999</v>
      </c>
      <c r="P23">
        <v>2.9319999999999999</v>
      </c>
      <c r="Q23">
        <v>3.3079999999999998</v>
      </c>
      <c r="R23">
        <v>1.101</v>
      </c>
      <c r="S23">
        <v>9.5879999999999992</v>
      </c>
      <c r="T23">
        <v>2.74</v>
      </c>
      <c r="U23">
        <v>-4.0449999999999999</v>
      </c>
      <c r="V23">
        <v>3.0840000000000001</v>
      </c>
      <c r="W23">
        <v>2.1000000000000001E-2</v>
      </c>
      <c r="X23">
        <v>2.3300000000000001E-2</v>
      </c>
      <c r="Y23">
        <v>2.5100000000000001E-2</v>
      </c>
      <c r="Z23">
        <v>8.5000000000000006E-2</v>
      </c>
      <c r="AA23">
        <v>0.12759999999999999</v>
      </c>
      <c r="AB23">
        <v>0.52939999999999998</v>
      </c>
      <c r="AC23">
        <v>2.76E-2</v>
      </c>
      <c r="AD23">
        <v>6.6500000000000004E-2</v>
      </c>
      <c r="AE23">
        <v>2.9700000000000001E-2</v>
      </c>
      <c r="AF23" t="s">
        <v>143</v>
      </c>
      <c r="AG23">
        <v>3.76</v>
      </c>
      <c r="AH23">
        <v>14.07</v>
      </c>
      <c r="AI23">
        <v>2.93</v>
      </c>
      <c r="AJ23">
        <v>7.08</v>
      </c>
      <c r="AK23" t="s">
        <v>144</v>
      </c>
      <c r="AL23">
        <v>21.79</v>
      </c>
      <c r="AM23" t="s">
        <v>144</v>
      </c>
      <c r="AN23" t="s">
        <v>144</v>
      </c>
      <c r="AO23">
        <v>88.66</v>
      </c>
      <c r="AP23">
        <v>22.54</v>
      </c>
      <c r="AQ23" t="s">
        <v>144</v>
      </c>
      <c r="AR23">
        <v>9.18</v>
      </c>
      <c r="AS23" t="s">
        <v>144</v>
      </c>
      <c r="AT23">
        <v>13.91</v>
      </c>
      <c r="AU23">
        <v>45.83</v>
      </c>
      <c r="AV23">
        <v>8.02</v>
      </c>
      <c r="AW23">
        <v>12.27</v>
      </c>
      <c r="AX23">
        <v>18.87</v>
      </c>
      <c r="AY23">
        <v>6.03</v>
      </c>
      <c r="AZ23">
        <v>5.27</v>
      </c>
      <c r="BA23">
        <v>8.3000000000000007</v>
      </c>
      <c r="BB23">
        <v>1.58</v>
      </c>
      <c r="BC23">
        <v>2.52</v>
      </c>
      <c r="BD23" t="s">
        <v>145</v>
      </c>
      <c r="BE23">
        <v>11946.27</v>
      </c>
      <c r="BF23">
        <v>65.56</v>
      </c>
      <c r="BG23">
        <v>46847.65</v>
      </c>
      <c r="BH23">
        <v>8342.64</v>
      </c>
      <c r="BI23">
        <v>13.33</v>
      </c>
      <c r="BJ23">
        <v>31308.6</v>
      </c>
      <c r="BK23">
        <v>628.92999999999995</v>
      </c>
      <c r="BL23">
        <v>267.79000000000002</v>
      </c>
      <c r="BM23">
        <v>1671846</v>
      </c>
      <c r="BN23">
        <v>5317.88</v>
      </c>
      <c r="BO23">
        <v>1.1100000000000001</v>
      </c>
      <c r="BP23">
        <v>468.91</v>
      </c>
      <c r="BQ23">
        <v>6.67</v>
      </c>
      <c r="BR23">
        <v>9542.36</v>
      </c>
      <c r="BS23">
        <v>22091.32</v>
      </c>
      <c r="BT23">
        <v>551230.4</v>
      </c>
      <c r="BU23">
        <v>7713216</v>
      </c>
      <c r="BV23">
        <v>11.48</v>
      </c>
      <c r="BW23">
        <v>2987.75</v>
      </c>
      <c r="BX23">
        <v>2331.38</v>
      </c>
      <c r="BY23">
        <v>598.54</v>
      </c>
      <c r="BZ23">
        <v>2192.79</v>
      </c>
      <c r="CA23">
        <v>22052.73</v>
      </c>
      <c r="CB23">
        <v>227582.2</v>
      </c>
      <c r="CC23">
        <v>5439.02</v>
      </c>
      <c r="CD23">
        <v>3472.69</v>
      </c>
      <c r="CE23">
        <v>1663900</v>
      </c>
      <c r="CF23">
        <v>116085.6</v>
      </c>
      <c r="CG23">
        <v>195.56</v>
      </c>
      <c r="CH23">
        <v>2048182</v>
      </c>
      <c r="CI23">
        <v>4713.1400000000003</v>
      </c>
      <c r="CJ23">
        <v>1271.19</v>
      </c>
    </row>
    <row r="24" spans="1:88" x14ac:dyDescent="0.25">
      <c r="A24" s="9" t="s">
        <v>24</v>
      </c>
      <c r="B24" t="s">
        <v>25</v>
      </c>
      <c r="D24" s="3">
        <v>44163</v>
      </c>
      <c r="E24" s="4">
        <v>0.55138888888888882</v>
      </c>
      <c r="F24">
        <v>1101</v>
      </c>
      <c r="G24" t="s">
        <v>8</v>
      </c>
      <c r="H24" t="s">
        <v>9</v>
      </c>
      <c r="I24">
        <v>0.22939999999999999</v>
      </c>
      <c r="J24">
        <v>0.18490000000000001</v>
      </c>
      <c r="K24">
        <v>2.2989999999999999</v>
      </c>
      <c r="L24">
        <v>2.0219999999999998</v>
      </c>
      <c r="M24">
        <v>-0.82340000000000002</v>
      </c>
      <c r="N24">
        <v>0.59950000000000003</v>
      </c>
      <c r="O24">
        <v>-0.21210000000000001</v>
      </c>
      <c r="P24">
        <v>4.5190000000000001</v>
      </c>
      <c r="Q24">
        <v>1.5329999999999999</v>
      </c>
      <c r="R24">
        <v>0.24160000000000001</v>
      </c>
      <c r="S24" t="s">
        <v>179</v>
      </c>
      <c r="T24">
        <v>7.4139999999999997</v>
      </c>
      <c r="U24">
        <v>-6.1440000000000001</v>
      </c>
      <c r="V24">
        <v>7.49</v>
      </c>
      <c r="W24">
        <v>4.5999999999999999E-3</v>
      </c>
      <c r="X24">
        <v>4.0300000000000002E-2</v>
      </c>
      <c r="Y24">
        <v>3.2099999999999997E-2</v>
      </c>
      <c r="Z24">
        <v>2.4799999999999999E-2</v>
      </c>
      <c r="AA24">
        <v>0.1656</v>
      </c>
      <c r="AB24">
        <v>0.22919999999999999</v>
      </c>
      <c r="AC24">
        <v>3.5700000000000003E-2</v>
      </c>
      <c r="AD24">
        <v>4.4400000000000002E-2</v>
      </c>
      <c r="AE24">
        <v>3.2899999999999999E-2</v>
      </c>
      <c r="AF24" t="s">
        <v>143</v>
      </c>
      <c r="AG24">
        <v>83.61</v>
      </c>
      <c r="AH24">
        <v>42.76</v>
      </c>
      <c r="AI24" t="s">
        <v>144</v>
      </c>
      <c r="AJ24" t="s">
        <v>144</v>
      </c>
      <c r="AK24">
        <v>37.78</v>
      </c>
      <c r="AL24" t="s">
        <v>144</v>
      </c>
      <c r="AM24" t="s">
        <v>144</v>
      </c>
      <c r="AN24">
        <v>49.99</v>
      </c>
      <c r="AO24">
        <v>91.06</v>
      </c>
      <c r="AP24" t="s">
        <v>144</v>
      </c>
      <c r="AQ24" t="s">
        <v>180</v>
      </c>
      <c r="AR24" t="s">
        <v>144</v>
      </c>
      <c r="AS24">
        <v>6.05</v>
      </c>
      <c r="AT24" t="s">
        <v>144</v>
      </c>
      <c r="AU24" t="s">
        <v>144</v>
      </c>
      <c r="AV24" t="s">
        <v>144</v>
      </c>
      <c r="AW24" t="s">
        <v>144</v>
      </c>
      <c r="AX24">
        <v>38.31</v>
      </c>
      <c r="AY24" t="s">
        <v>144</v>
      </c>
      <c r="AZ24">
        <v>8.75</v>
      </c>
      <c r="BA24" t="s">
        <v>144</v>
      </c>
      <c r="BB24">
        <v>90.86</v>
      </c>
      <c r="BC24" t="s">
        <v>144</v>
      </c>
      <c r="BD24" t="s">
        <v>145</v>
      </c>
      <c r="BE24">
        <v>12039.72</v>
      </c>
      <c r="BF24">
        <v>17.78</v>
      </c>
      <c r="BG24">
        <v>62317.55</v>
      </c>
      <c r="BH24">
        <v>9414.42</v>
      </c>
      <c r="BI24">
        <v>4.4400000000000004</v>
      </c>
      <c r="BJ24">
        <v>44502.64</v>
      </c>
      <c r="BK24">
        <v>545.6</v>
      </c>
      <c r="BL24">
        <v>268.89999999999998</v>
      </c>
      <c r="BM24">
        <v>1608416</v>
      </c>
      <c r="BN24">
        <v>4439.78</v>
      </c>
      <c r="BO24">
        <v>0</v>
      </c>
      <c r="BP24">
        <v>767.97</v>
      </c>
      <c r="BQ24">
        <v>3.33</v>
      </c>
      <c r="BR24">
        <v>13826.72</v>
      </c>
      <c r="BS24">
        <v>20140.14</v>
      </c>
      <c r="BT24">
        <v>563856.5</v>
      </c>
      <c r="BU24">
        <v>7680685</v>
      </c>
      <c r="BV24">
        <v>3.33</v>
      </c>
      <c r="BW24">
        <v>3537.88</v>
      </c>
      <c r="BX24">
        <v>2595.4499999999998</v>
      </c>
      <c r="BY24">
        <v>426.31</v>
      </c>
      <c r="BZ24">
        <v>2008.69</v>
      </c>
      <c r="CA24">
        <v>22546.69</v>
      </c>
      <c r="CB24">
        <v>227070.4</v>
      </c>
      <c r="CC24">
        <v>6916.23</v>
      </c>
      <c r="CD24">
        <v>1583.45</v>
      </c>
      <c r="CE24">
        <v>1666507</v>
      </c>
      <c r="CF24">
        <v>116081.3</v>
      </c>
      <c r="CG24">
        <v>241.14</v>
      </c>
      <c r="CH24">
        <v>2062185</v>
      </c>
      <c r="CI24">
        <v>3841.96</v>
      </c>
      <c r="CJ24">
        <v>1414.69</v>
      </c>
    </row>
    <row r="25" spans="1:88" x14ac:dyDescent="0.25">
      <c r="A25" s="9" t="s">
        <v>26</v>
      </c>
      <c r="B25" t="s">
        <v>27</v>
      </c>
      <c r="D25" s="3">
        <v>44163</v>
      </c>
      <c r="E25" s="4">
        <v>0.55555555555555558</v>
      </c>
      <c r="F25">
        <v>1101</v>
      </c>
      <c r="G25" t="s">
        <v>8</v>
      </c>
      <c r="H25" t="s">
        <v>9</v>
      </c>
      <c r="I25">
        <v>7.5999999999999998E-2</v>
      </c>
      <c r="J25">
        <v>7.5200000000000003E-2</v>
      </c>
      <c r="K25">
        <v>0.1244</v>
      </c>
      <c r="L25">
        <v>0.12139999999999999</v>
      </c>
      <c r="M25">
        <v>-0.65200000000000002</v>
      </c>
      <c r="N25">
        <v>1.8700000000000001E-2</v>
      </c>
      <c r="O25">
        <v>0.22720000000000001</v>
      </c>
      <c r="P25">
        <v>1.395</v>
      </c>
      <c r="Q25">
        <v>3.9800000000000002E-2</v>
      </c>
      <c r="R25">
        <v>7.109</v>
      </c>
      <c r="S25" t="s">
        <v>179</v>
      </c>
      <c r="T25">
        <v>-0.2974</v>
      </c>
      <c r="U25">
        <v>-7.1529999999999996</v>
      </c>
      <c r="V25">
        <v>-8.9099999999999999E-2</v>
      </c>
      <c r="W25">
        <v>5.0000000000000001E-4</v>
      </c>
      <c r="X25">
        <v>-5.1000000000000004E-3</v>
      </c>
      <c r="Y25">
        <v>-1.2999999999999999E-3</v>
      </c>
      <c r="Z25">
        <v>0.1613</v>
      </c>
      <c r="AA25">
        <v>1.0999999999999999E-2</v>
      </c>
      <c r="AB25">
        <v>0.13730000000000001</v>
      </c>
      <c r="AC25">
        <v>1.9E-3</v>
      </c>
      <c r="AD25">
        <v>8.2000000000000007E-3</v>
      </c>
      <c r="AE25">
        <v>2E-3</v>
      </c>
      <c r="AF25" t="s">
        <v>143</v>
      </c>
      <c r="AG25">
        <v>1.4</v>
      </c>
      <c r="AH25" t="s">
        <v>144</v>
      </c>
      <c r="AI25">
        <v>28.44</v>
      </c>
      <c r="AJ25">
        <v>32.340000000000003</v>
      </c>
      <c r="AK25">
        <v>69.489999999999995</v>
      </c>
      <c r="AL25" t="s">
        <v>144</v>
      </c>
      <c r="AM25">
        <v>46.04</v>
      </c>
      <c r="AN25">
        <v>71.900000000000006</v>
      </c>
      <c r="AO25" t="s">
        <v>144</v>
      </c>
      <c r="AP25" t="s">
        <v>144</v>
      </c>
      <c r="AQ25" t="s">
        <v>180</v>
      </c>
      <c r="AR25" t="s">
        <v>144</v>
      </c>
      <c r="AS25">
        <v>38.43</v>
      </c>
      <c r="AT25" t="s">
        <v>144</v>
      </c>
      <c r="AU25" t="s">
        <v>144</v>
      </c>
      <c r="AV25">
        <v>13.8</v>
      </c>
      <c r="AW25" t="s">
        <v>144</v>
      </c>
      <c r="AX25" t="s">
        <v>144</v>
      </c>
      <c r="AY25">
        <v>16.54</v>
      </c>
      <c r="AZ25">
        <v>7.47</v>
      </c>
      <c r="BA25" t="s">
        <v>144</v>
      </c>
      <c r="BB25">
        <v>12.71</v>
      </c>
      <c r="BC25">
        <v>30.1</v>
      </c>
      <c r="BD25" t="s">
        <v>145</v>
      </c>
      <c r="BE25">
        <v>4200.74</v>
      </c>
      <c r="BF25">
        <v>12.22</v>
      </c>
      <c r="BG25">
        <v>5774.66</v>
      </c>
      <c r="BH25">
        <v>2096.89</v>
      </c>
      <c r="BI25">
        <v>6.67</v>
      </c>
      <c r="BJ25">
        <v>25100.07</v>
      </c>
      <c r="BK25">
        <v>596.74</v>
      </c>
      <c r="BL25">
        <v>235.57</v>
      </c>
      <c r="BM25">
        <v>1543654</v>
      </c>
      <c r="BN25">
        <v>10647.03</v>
      </c>
      <c r="BO25">
        <v>0</v>
      </c>
      <c r="BP25">
        <v>270.01</v>
      </c>
      <c r="BQ25">
        <v>2.2200000000000002</v>
      </c>
      <c r="BR25">
        <v>6341.59</v>
      </c>
      <c r="BS25">
        <v>21861.71</v>
      </c>
      <c r="BT25">
        <v>542832.1</v>
      </c>
      <c r="BU25">
        <v>7596332</v>
      </c>
      <c r="BV25">
        <v>1.85</v>
      </c>
      <c r="BW25">
        <v>2021.28</v>
      </c>
      <c r="BX25">
        <v>1294.55</v>
      </c>
      <c r="BY25">
        <v>742.66</v>
      </c>
      <c r="BZ25">
        <v>2248.7199999999998</v>
      </c>
      <c r="CA25">
        <v>21725.57</v>
      </c>
      <c r="CB25">
        <v>224159.9</v>
      </c>
      <c r="CC25">
        <v>854.5</v>
      </c>
      <c r="CD25">
        <v>987.46</v>
      </c>
      <c r="CE25">
        <v>1642044</v>
      </c>
      <c r="CF25">
        <v>114954.1</v>
      </c>
      <c r="CG25">
        <v>54.45</v>
      </c>
      <c r="CH25">
        <v>2029417</v>
      </c>
      <c r="CI25">
        <v>2294.6799999999998</v>
      </c>
      <c r="CJ25">
        <v>201.86</v>
      </c>
    </row>
    <row r="26" spans="1:88" x14ac:dyDescent="0.25">
      <c r="A26" s="9" t="s">
        <v>28</v>
      </c>
      <c r="B26" t="s">
        <v>29</v>
      </c>
      <c r="D26" s="3">
        <v>44163</v>
      </c>
      <c r="E26" s="4">
        <v>0.55902777777777779</v>
      </c>
      <c r="F26">
        <v>1101</v>
      </c>
      <c r="G26" t="s">
        <v>8</v>
      </c>
      <c r="H26" t="s">
        <v>9</v>
      </c>
      <c r="I26">
        <v>7.4899999999999994E-2</v>
      </c>
      <c r="J26">
        <v>0.22800000000000001</v>
      </c>
      <c r="K26">
        <v>0.2009</v>
      </c>
      <c r="L26">
        <v>0.19950000000000001</v>
      </c>
      <c r="M26">
        <v>8.4400000000000003E-2</v>
      </c>
      <c r="N26">
        <v>0.23050000000000001</v>
      </c>
      <c r="O26">
        <v>0.15679999999999999</v>
      </c>
      <c r="P26">
        <v>1.91</v>
      </c>
      <c r="Q26">
        <v>-5.2499999999999998E-2</v>
      </c>
      <c r="R26">
        <v>0.37159999999999999</v>
      </c>
      <c r="S26" t="s">
        <v>179</v>
      </c>
      <c r="T26">
        <v>1.1240000000000001</v>
      </c>
      <c r="U26">
        <v>-5.5780000000000003</v>
      </c>
      <c r="V26">
        <v>0.2099</v>
      </c>
      <c r="W26">
        <v>-1.9E-3</v>
      </c>
      <c r="X26">
        <v>-2.9999999999999997E-4</v>
      </c>
      <c r="Y26">
        <v>1.9E-3</v>
      </c>
      <c r="Z26">
        <v>3.0099999999999998E-2</v>
      </c>
      <c r="AA26">
        <v>1.5800000000000002E-2</v>
      </c>
      <c r="AB26">
        <v>9.35E-2</v>
      </c>
      <c r="AC26">
        <v>3.7000000000000002E-3</v>
      </c>
      <c r="AD26">
        <v>5.7000000000000002E-3</v>
      </c>
      <c r="AE26">
        <v>2.7000000000000001E-3</v>
      </c>
      <c r="AF26" t="s">
        <v>143</v>
      </c>
      <c r="AG26">
        <v>4.37</v>
      </c>
      <c r="AH26">
        <v>31.05</v>
      </c>
      <c r="AI26">
        <v>16.190000000000001</v>
      </c>
      <c r="AJ26">
        <v>23.63</v>
      </c>
      <c r="AK26" t="s">
        <v>144</v>
      </c>
      <c r="AL26">
        <v>37.03</v>
      </c>
      <c r="AM26" t="s">
        <v>144</v>
      </c>
      <c r="AN26">
        <v>52.88</v>
      </c>
      <c r="AO26" t="s">
        <v>144</v>
      </c>
      <c r="AP26">
        <v>60.5</v>
      </c>
      <c r="AQ26" t="s">
        <v>180</v>
      </c>
      <c r="AR26">
        <v>26.5</v>
      </c>
      <c r="AS26">
        <v>24.74</v>
      </c>
      <c r="AT26" t="s">
        <v>144</v>
      </c>
      <c r="AU26" t="s">
        <v>144</v>
      </c>
      <c r="AV26" t="s">
        <v>144</v>
      </c>
      <c r="AW26">
        <v>33</v>
      </c>
      <c r="AX26">
        <v>21.07</v>
      </c>
      <c r="AY26">
        <v>10.43</v>
      </c>
      <c r="AZ26">
        <v>3.98</v>
      </c>
      <c r="BA26">
        <v>73.81</v>
      </c>
      <c r="BB26">
        <v>14.41</v>
      </c>
      <c r="BC26">
        <v>16.23</v>
      </c>
      <c r="BD26" t="s">
        <v>145</v>
      </c>
      <c r="BE26">
        <v>4176.2700000000004</v>
      </c>
      <c r="BF26">
        <v>22.22</v>
      </c>
      <c r="BG26">
        <v>7783.45</v>
      </c>
      <c r="BH26">
        <v>2409.17</v>
      </c>
      <c r="BI26">
        <v>15.56</v>
      </c>
      <c r="BJ26">
        <v>32192.71</v>
      </c>
      <c r="BK26">
        <v>614.49</v>
      </c>
      <c r="BL26">
        <v>244.46</v>
      </c>
      <c r="BM26">
        <v>1552323</v>
      </c>
      <c r="BN26">
        <v>4520.88</v>
      </c>
      <c r="BO26">
        <v>0</v>
      </c>
      <c r="BP26">
        <v>362.24</v>
      </c>
      <c r="BQ26">
        <v>4.4400000000000004</v>
      </c>
      <c r="BR26">
        <v>6677.34</v>
      </c>
      <c r="BS26">
        <v>21787.9</v>
      </c>
      <c r="BT26">
        <v>557827.80000000005</v>
      </c>
      <c r="BU26">
        <v>7653112</v>
      </c>
      <c r="BV26">
        <v>0.74</v>
      </c>
      <c r="BW26">
        <v>2194.64</v>
      </c>
      <c r="BX26">
        <v>1426.79</v>
      </c>
      <c r="BY26">
        <v>434.09</v>
      </c>
      <c r="BZ26">
        <v>2211.31</v>
      </c>
      <c r="CA26">
        <v>22150.720000000001</v>
      </c>
      <c r="CB26">
        <v>226469.1</v>
      </c>
      <c r="CC26">
        <v>1052.3</v>
      </c>
      <c r="CD26">
        <v>725.58</v>
      </c>
      <c r="CE26">
        <v>1667552</v>
      </c>
      <c r="CF26">
        <v>115769.7</v>
      </c>
      <c r="CG26">
        <v>65.56</v>
      </c>
      <c r="CH26">
        <v>2049563</v>
      </c>
      <c r="CI26">
        <v>2215.7800000000002</v>
      </c>
      <c r="CJ26">
        <v>229.63</v>
      </c>
    </row>
    <row r="27" spans="1:88" x14ac:dyDescent="0.25">
      <c r="A27" s="9" t="s">
        <v>30</v>
      </c>
      <c r="B27" t="s">
        <v>31</v>
      </c>
      <c r="D27" s="3">
        <v>44163</v>
      </c>
      <c r="E27" s="4">
        <v>0.56319444444444444</v>
      </c>
      <c r="F27">
        <v>1101</v>
      </c>
      <c r="G27" t="s">
        <v>8</v>
      </c>
      <c r="H27" t="s">
        <v>9</v>
      </c>
      <c r="I27">
        <v>6.7699999999999996E-2</v>
      </c>
      <c r="J27">
        <v>9.0300000000000005E-2</v>
      </c>
      <c r="K27">
        <v>0.22789999999999999</v>
      </c>
      <c r="L27">
        <v>0.2185</v>
      </c>
      <c r="M27">
        <v>5.4399999999999997E-2</v>
      </c>
      <c r="N27">
        <v>0.23699999999999999</v>
      </c>
      <c r="O27">
        <v>6.6500000000000004E-2</v>
      </c>
      <c r="P27">
        <v>1.153</v>
      </c>
      <c r="Q27">
        <v>-0.27989999999999998</v>
      </c>
      <c r="R27">
        <v>0.35270000000000001</v>
      </c>
      <c r="S27" t="s">
        <v>179</v>
      </c>
      <c r="T27">
        <v>0.5605</v>
      </c>
      <c r="U27">
        <v>-6.4029999999999996</v>
      </c>
      <c r="V27">
        <v>0.64139999999999997</v>
      </c>
      <c r="W27">
        <v>4.0000000000000002E-4</v>
      </c>
      <c r="X27">
        <v>3.2000000000000002E-3</v>
      </c>
      <c r="Y27">
        <v>2.0999999999999999E-3</v>
      </c>
      <c r="Z27">
        <v>2.9399999999999999E-2</v>
      </c>
      <c r="AA27">
        <v>2.01E-2</v>
      </c>
      <c r="AB27">
        <v>6.8000000000000005E-2</v>
      </c>
      <c r="AC27">
        <v>4.4999999999999997E-3</v>
      </c>
      <c r="AD27">
        <v>5.4000000000000003E-3</v>
      </c>
      <c r="AE27">
        <v>3.0000000000000001E-3</v>
      </c>
      <c r="AF27" t="s">
        <v>143</v>
      </c>
      <c r="AG27">
        <v>2.95</v>
      </c>
      <c r="AH27" t="s">
        <v>144</v>
      </c>
      <c r="AI27">
        <v>4.34</v>
      </c>
      <c r="AJ27">
        <v>4.13</v>
      </c>
      <c r="AK27" t="s">
        <v>144</v>
      </c>
      <c r="AL27">
        <v>6.68</v>
      </c>
      <c r="AM27" t="s">
        <v>144</v>
      </c>
      <c r="AN27" t="s">
        <v>144</v>
      </c>
      <c r="AO27" t="s">
        <v>144</v>
      </c>
      <c r="AP27">
        <v>60.99</v>
      </c>
      <c r="AQ27" t="s">
        <v>180</v>
      </c>
      <c r="AR27">
        <v>86.89</v>
      </c>
      <c r="AS27">
        <v>0.37</v>
      </c>
      <c r="AT27">
        <v>22.19</v>
      </c>
      <c r="AU27" t="s">
        <v>144</v>
      </c>
      <c r="AV27">
        <v>99.47</v>
      </c>
      <c r="AW27">
        <v>70.760000000000005</v>
      </c>
      <c r="AX27">
        <v>44.99</v>
      </c>
      <c r="AY27">
        <v>8.9</v>
      </c>
      <c r="AZ27">
        <v>5.01</v>
      </c>
      <c r="BA27">
        <v>25.84</v>
      </c>
      <c r="BB27">
        <v>13.97</v>
      </c>
      <c r="BC27">
        <v>6.27</v>
      </c>
      <c r="BD27" t="s">
        <v>145</v>
      </c>
      <c r="BE27">
        <v>3805.07</v>
      </c>
      <c r="BF27">
        <v>13.33</v>
      </c>
      <c r="BG27">
        <v>8460.4699999999993</v>
      </c>
      <c r="BH27">
        <v>2475.85</v>
      </c>
      <c r="BI27">
        <v>15.56</v>
      </c>
      <c r="BJ27">
        <v>32328.52</v>
      </c>
      <c r="BK27">
        <v>573.45000000000005</v>
      </c>
      <c r="BL27">
        <v>233.34</v>
      </c>
      <c r="BM27">
        <v>1540206</v>
      </c>
      <c r="BN27">
        <v>4418.6400000000003</v>
      </c>
      <c r="BO27">
        <v>0</v>
      </c>
      <c r="BP27">
        <v>325.57</v>
      </c>
      <c r="BQ27">
        <v>3.33</v>
      </c>
      <c r="BR27">
        <v>7077.51</v>
      </c>
      <c r="BS27">
        <v>22089.83</v>
      </c>
      <c r="BT27">
        <v>547243.6</v>
      </c>
      <c r="BU27">
        <v>7630741</v>
      </c>
      <c r="BV27">
        <v>1.85</v>
      </c>
      <c r="BW27">
        <v>2299.84</v>
      </c>
      <c r="BX27">
        <v>1431.23</v>
      </c>
      <c r="BY27">
        <v>419.64</v>
      </c>
      <c r="BZ27">
        <v>2285.7600000000002</v>
      </c>
      <c r="CA27">
        <v>22022.12</v>
      </c>
      <c r="CB27">
        <v>225858.5</v>
      </c>
      <c r="CC27">
        <v>1215.6500000000001</v>
      </c>
      <c r="CD27">
        <v>558.54</v>
      </c>
      <c r="CE27">
        <v>1650831</v>
      </c>
      <c r="CF27">
        <v>115147.9</v>
      </c>
      <c r="CG27">
        <v>68.89</v>
      </c>
      <c r="CH27">
        <v>2030499</v>
      </c>
      <c r="CI27">
        <v>2179.1</v>
      </c>
      <c r="CJ27">
        <v>239.63</v>
      </c>
    </row>
    <row r="28" spans="1:88" x14ac:dyDescent="0.25">
      <c r="A28" s="9" t="s">
        <v>44</v>
      </c>
      <c r="B28" t="s">
        <v>45</v>
      </c>
      <c r="D28" s="3">
        <v>44163</v>
      </c>
      <c r="E28" s="4">
        <v>0.58958333333333335</v>
      </c>
      <c r="F28">
        <v>1101</v>
      </c>
      <c r="G28" t="s">
        <v>8</v>
      </c>
      <c r="H28" t="s">
        <v>9</v>
      </c>
      <c r="I28">
        <v>7.5700000000000003E-2</v>
      </c>
      <c r="J28">
        <v>0.29980000000000001</v>
      </c>
      <c r="K28">
        <v>0.3846</v>
      </c>
      <c r="L28">
        <v>0.37130000000000002</v>
      </c>
      <c r="M28">
        <v>-0.49680000000000002</v>
      </c>
      <c r="N28">
        <v>0.13059999999999999</v>
      </c>
      <c r="O28">
        <v>-0.13150000000000001</v>
      </c>
      <c r="P28">
        <v>3.2309999999999999</v>
      </c>
      <c r="Q28">
        <v>-0.14510000000000001</v>
      </c>
      <c r="R28">
        <v>0.26169999999999999</v>
      </c>
      <c r="S28" t="s">
        <v>179</v>
      </c>
      <c r="T28">
        <v>0.66869999999999996</v>
      </c>
      <c r="U28">
        <v>-5.7089999999999996</v>
      </c>
      <c r="V28">
        <v>0.40770000000000001</v>
      </c>
      <c r="W28">
        <v>3.3999999999999998E-3</v>
      </c>
      <c r="X28">
        <v>3.0099999999999998E-2</v>
      </c>
      <c r="Y28">
        <v>1.9E-3</v>
      </c>
      <c r="Z28">
        <v>1.84E-2</v>
      </c>
      <c r="AA28">
        <v>3.2000000000000001E-2</v>
      </c>
      <c r="AB28">
        <v>0.1038</v>
      </c>
      <c r="AC28">
        <v>7.1999999999999998E-3</v>
      </c>
      <c r="AD28">
        <v>1.55E-2</v>
      </c>
      <c r="AE28">
        <v>5.1999999999999998E-3</v>
      </c>
      <c r="AF28" t="s">
        <v>143</v>
      </c>
      <c r="AG28">
        <v>27.2</v>
      </c>
      <c r="AH28">
        <v>96.83</v>
      </c>
      <c r="AI28">
        <v>74.13</v>
      </c>
      <c r="AJ28">
        <v>79.13</v>
      </c>
      <c r="AK28">
        <v>28.68</v>
      </c>
      <c r="AL28" t="s">
        <v>144</v>
      </c>
      <c r="AM28" t="s">
        <v>144</v>
      </c>
      <c r="AN28">
        <v>25.27</v>
      </c>
      <c r="AO28" t="s">
        <v>144</v>
      </c>
      <c r="AP28">
        <v>39.659999999999997</v>
      </c>
      <c r="AQ28" t="s">
        <v>180</v>
      </c>
      <c r="AR28" t="s">
        <v>144</v>
      </c>
      <c r="AS28">
        <v>22.7</v>
      </c>
      <c r="AT28" t="s">
        <v>144</v>
      </c>
      <c r="AU28" t="s">
        <v>144</v>
      </c>
      <c r="AV28">
        <v>54.74</v>
      </c>
      <c r="AW28" t="s">
        <v>144</v>
      </c>
      <c r="AX28">
        <v>62.13</v>
      </c>
      <c r="AY28">
        <v>70.989999999999995</v>
      </c>
      <c r="AZ28">
        <v>8.52</v>
      </c>
      <c r="BA28" t="s">
        <v>144</v>
      </c>
      <c r="BB28">
        <v>25.81</v>
      </c>
      <c r="BC28">
        <v>81.010000000000005</v>
      </c>
      <c r="BD28" t="s">
        <v>145</v>
      </c>
      <c r="BE28">
        <v>4132.1499999999996</v>
      </c>
      <c r="BF28">
        <v>27.78</v>
      </c>
      <c r="BG28">
        <v>12249.19</v>
      </c>
      <c r="BH28">
        <v>3000.73</v>
      </c>
      <c r="BI28">
        <v>8.89</v>
      </c>
      <c r="BJ28">
        <v>28358.91</v>
      </c>
      <c r="BK28">
        <v>551.14</v>
      </c>
      <c r="BL28">
        <v>281.12</v>
      </c>
      <c r="BM28">
        <v>1518547</v>
      </c>
      <c r="BN28">
        <v>4410.8500000000004</v>
      </c>
      <c r="BO28">
        <v>0</v>
      </c>
      <c r="BP28">
        <v>326.68</v>
      </c>
      <c r="BQ28">
        <v>4.4400000000000004</v>
      </c>
      <c r="BR28">
        <v>6733.12</v>
      </c>
      <c r="BS28">
        <v>22672.94</v>
      </c>
      <c r="BT28">
        <v>562096.69999999995</v>
      </c>
      <c r="BU28">
        <v>7502581</v>
      </c>
      <c r="BV28">
        <v>3.33</v>
      </c>
      <c r="BW28">
        <v>3121.13</v>
      </c>
      <c r="BX28">
        <v>1400.13</v>
      </c>
      <c r="BY28">
        <v>406.31</v>
      </c>
      <c r="BZ28">
        <v>2313.92</v>
      </c>
      <c r="CA28">
        <v>22731.29</v>
      </c>
      <c r="CB28">
        <v>222844.9</v>
      </c>
      <c r="CC28">
        <v>1657.01</v>
      </c>
      <c r="CD28">
        <v>786.33</v>
      </c>
      <c r="CE28">
        <v>1658369</v>
      </c>
      <c r="CF28">
        <v>114920.8</v>
      </c>
      <c r="CG28">
        <v>84.45</v>
      </c>
      <c r="CH28">
        <v>2051652</v>
      </c>
      <c r="CI28">
        <v>2621.42</v>
      </c>
      <c r="CJ28">
        <v>327.8</v>
      </c>
    </row>
    <row r="29" spans="1:88" x14ac:dyDescent="0.25">
      <c r="A29" s="9" t="s">
        <v>46</v>
      </c>
      <c r="B29" t="s">
        <v>47</v>
      </c>
      <c r="D29" s="3">
        <v>44163</v>
      </c>
      <c r="E29" s="4">
        <v>0.59375</v>
      </c>
      <c r="F29">
        <v>1101</v>
      </c>
      <c r="G29" t="s">
        <v>8</v>
      </c>
      <c r="H29" t="s">
        <v>9</v>
      </c>
      <c r="I29">
        <v>5.5300000000000002E-2</v>
      </c>
      <c r="J29">
        <v>0.22020000000000001</v>
      </c>
      <c r="K29">
        <v>0.2717</v>
      </c>
      <c r="L29">
        <v>0.25609999999999999</v>
      </c>
      <c r="M29">
        <v>-0.23069999999999999</v>
      </c>
      <c r="N29">
        <v>0.30130000000000001</v>
      </c>
      <c r="O29">
        <v>5.7799999999999997E-2</v>
      </c>
      <c r="P29">
        <v>1.335</v>
      </c>
      <c r="Q29">
        <v>-0.2631</v>
      </c>
      <c r="R29">
        <v>11.79</v>
      </c>
      <c r="S29" t="s">
        <v>179</v>
      </c>
      <c r="T29">
        <v>1.2270000000000001</v>
      </c>
      <c r="U29">
        <v>-6.4530000000000003</v>
      </c>
      <c r="V29">
        <v>0.56279999999999997</v>
      </c>
      <c r="W29">
        <v>2.9999999999999997E-4</v>
      </c>
      <c r="X29">
        <v>2.4899999999999999E-2</v>
      </c>
      <c r="Y29">
        <v>2E-3</v>
      </c>
      <c r="Z29">
        <v>0.31419999999999998</v>
      </c>
      <c r="AA29">
        <v>2.3599999999999999E-2</v>
      </c>
      <c r="AB29">
        <v>5.45E-2</v>
      </c>
      <c r="AC29">
        <v>6.7999999999999996E-3</v>
      </c>
      <c r="AD29">
        <v>5.7000000000000002E-3</v>
      </c>
      <c r="AE29">
        <v>2.5999999999999999E-3</v>
      </c>
      <c r="AF29" t="s">
        <v>143</v>
      </c>
      <c r="AG29">
        <v>4.2699999999999996</v>
      </c>
      <c r="AH29">
        <v>32.08</v>
      </c>
      <c r="AI29">
        <v>13.64</v>
      </c>
      <c r="AJ29">
        <v>19.32</v>
      </c>
      <c r="AK29" t="s">
        <v>144</v>
      </c>
      <c r="AL29">
        <v>33.82</v>
      </c>
      <c r="AM29" t="s">
        <v>144</v>
      </c>
      <c r="AN29" t="s">
        <v>144</v>
      </c>
      <c r="AO29" t="s">
        <v>144</v>
      </c>
      <c r="AP29" t="s">
        <v>144</v>
      </c>
      <c r="AQ29" t="s">
        <v>180</v>
      </c>
      <c r="AR29">
        <v>47.62</v>
      </c>
      <c r="AS29">
        <v>35.47</v>
      </c>
      <c r="AT29">
        <v>77.36</v>
      </c>
      <c r="AU29" t="s">
        <v>144</v>
      </c>
      <c r="AV29">
        <v>22.88</v>
      </c>
      <c r="AW29" t="s">
        <v>144</v>
      </c>
      <c r="AX29" t="s">
        <v>144</v>
      </c>
      <c r="AY29">
        <v>11.21</v>
      </c>
      <c r="AZ29">
        <v>9.83</v>
      </c>
      <c r="BA29">
        <v>22.61</v>
      </c>
      <c r="BB29">
        <v>23.49</v>
      </c>
      <c r="BC29">
        <v>9.77</v>
      </c>
      <c r="BD29" t="s">
        <v>145</v>
      </c>
      <c r="BE29">
        <v>3130.43</v>
      </c>
      <c r="BF29">
        <v>22.22</v>
      </c>
      <c r="BG29">
        <v>9439.02</v>
      </c>
      <c r="BH29">
        <v>2579.21</v>
      </c>
      <c r="BI29">
        <v>12.22</v>
      </c>
      <c r="BJ29">
        <v>33900.269999999997</v>
      </c>
      <c r="BK29">
        <v>601.16999999999996</v>
      </c>
      <c r="BL29">
        <v>238.9</v>
      </c>
      <c r="BM29">
        <v>1517804</v>
      </c>
      <c r="BN29">
        <v>18791.41</v>
      </c>
      <c r="BO29">
        <v>0</v>
      </c>
      <c r="BP29">
        <v>362.24</v>
      </c>
      <c r="BQ29">
        <v>3.33</v>
      </c>
      <c r="BR29">
        <v>6896.33</v>
      </c>
      <c r="BS29">
        <v>22304.61</v>
      </c>
      <c r="BT29">
        <v>553351.80000000005</v>
      </c>
      <c r="BU29">
        <v>7517093</v>
      </c>
      <c r="BV29">
        <v>1.85</v>
      </c>
      <c r="BW29">
        <v>2960.34</v>
      </c>
      <c r="BX29">
        <v>1406.79</v>
      </c>
      <c r="BY29">
        <v>1408.14</v>
      </c>
      <c r="BZ29">
        <v>2368.37</v>
      </c>
      <c r="CA29">
        <v>22127.45</v>
      </c>
      <c r="CB29">
        <v>223711.1</v>
      </c>
      <c r="CC29">
        <v>1339</v>
      </c>
      <c r="CD29">
        <v>476.68</v>
      </c>
      <c r="CE29">
        <v>1660473</v>
      </c>
      <c r="CF29">
        <v>115379.4</v>
      </c>
      <c r="CG29">
        <v>82.23</v>
      </c>
      <c r="CH29">
        <v>2043638</v>
      </c>
      <c r="CI29">
        <v>2207.25</v>
      </c>
      <c r="CJ29">
        <v>226.3</v>
      </c>
    </row>
    <row r="30" spans="1:88" x14ac:dyDescent="0.25">
      <c r="H30" s="12" t="s">
        <v>234</v>
      </c>
      <c r="I30" s="12">
        <f>AVERAGE(I15:I29)</f>
        <v>6.0793333333333331E-2</v>
      </c>
      <c r="J30" s="12">
        <f>AVERAGE(J15:J29)</f>
        <v>2.1612533333333332</v>
      </c>
      <c r="K30" s="12">
        <f t="shared" ref="K30:AE30" si="0">AVERAGE(K15:K29)</f>
        <v>1.740926666666667</v>
      </c>
      <c r="L30" s="12">
        <f t="shared" si="0"/>
        <v>1.71688</v>
      </c>
      <c r="M30" s="12">
        <f t="shared" si="0"/>
        <v>0.73629333333333336</v>
      </c>
      <c r="N30" s="12">
        <f t="shared" si="0"/>
        <v>0.35620000000000007</v>
      </c>
      <c r="O30" s="12">
        <f t="shared" si="0"/>
        <v>0.85487999999999997</v>
      </c>
      <c r="P30" s="12">
        <f t="shared" si="0"/>
        <v>3.219066666666667</v>
      </c>
      <c r="Q30" s="12">
        <f t="shared" si="0"/>
        <v>2.7187466666666671</v>
      </c>
      <c r="R30" s="12">
        <f t="shared" si="0"/>
        <v>4.4388266666666665</v>
      </c>
      <c r="S30" s="12">
        <f t="shared" si="0"/>
        <v>46.369600000000005</v>
      </c>
      <c r="T30" s="12">
        <f t="shared" si="0"/>
        <v>5.2010866666666669</v>
      </c>
      <c r="U30" s="12">
        <f t="shared" si="0"/>
        <v>9.6961266666666681</v>
      </c>
      <c r="V30" s="12">
        <f t="shared" si="0"/>
        <v>5.211053333333334</v>
      </c>
      <c r="W30" s="12">
        <f t="shared" si="0"/>
        <v>3.3133333333333335E-3</v>
      </c>
      <c r="X30" s="12">
        <f t="shared" si="0"/>
        <v>2.3E-2</v>
      </c>
      <c r="Y30" s="12">
        <f t="shared" si="0"/>
        <v>7.9586666666666653E-2</v>
      </c>
      <c r="Z30" s="12">
        <f t="shared" si="0"/>
        <v>0.53969999999999996</v>
      </c>
      <c r="AA30" s="12">
        <f t="shared" si="0"/>
        <v>4.5080000000000002E-2</v>
      </c>
      <c r="AB30" s="12">
        <f t="shared" si="0"/>
        <v>9.1360000000000011E-2</v>
      </c>
      <c r="AC30" s="12">
        <f t="shared" si="0"/>
        <v>9.4733333333333336E-3</v>
      </c>
      <c r="AD30" s="12">
        <f t="shared" si="0"/>
        <v>9.9333333333333322E-3</v>
      </c>
      <c r="AE30" s="12">
        <f t="shared" si="0"/>
        <v>6.3200000000000001E-3</v>
      </c>
    </row>
    <row r="31" spans="1:88" x14ac:dyDescent="0.25">
      <c r="H31" s="12" t="s">
        <v>235</v>
      </c>
      <c r="I31" s="12">
        <f>_xlfn.STDEV.P(I15:I29)</f>
        <v>7.0926661340351346E-2</v>
      </c>
      <c r="J31" s="12">
        <f t="shared" ref="J31:AE31" si="1">_xlfn.STDEV.P(J15:J29)</f>
        <v>4.4370624762886637</v>
      </c>
      <c r="K31" s="12">
        <f t="shared" si="1"/>
        <v>3.375172499585104</v>
      </c>
      <c r="L31" s="12">
        <f t="shared" si="1"/>
        <v>3.3061488670253993</v>
      </c>
      <c r="M31" s="12">
        <f t="shared" si="1"/>
        <v>3.3700239452100176</v>
      </c>
      <c r="N31" s="12">
        <f t="shared" si="1"/>
        <v>0.50148295019206113</v>
      </c>
      <c r="O31" s="12">
        <f t="shared" si="1"/>
        <v>2.8617442804928137</v>
      </c>
      <c r="P31" s="12">
        <f t="shared" si="1"/>
        <v>1.6335831564046217</v>
      </c>
      <c r="Q31" s="12">
        <f t="shared" si="1"/>
        <v>2.92937329312754</v>
      </c>
      <c r="R31" s="12">
        <f t="shared" si="1"/>
        <v>5.6347661038078796</v>
      </c>
      <c r="S31" s="12">
        <f t="shared" si="1"/>
        <v>53.902247306026126</v>
      </c>
      <c r="T31" s="12">
        <f t="shared" si="1"/>
        <v>7.2518941352694588</v>
      </c>
      <c r="U31" s="12">
        <f t="shared" si="1"/>
        <v>48.01953789432612</v>
      </c>
      <c r="V31" s="12">
        <f t="shared" si="1"/>
        <v>7.8585578858436609</v>
      </c>
      <c r="W31" s="12">
        <f t="shared" si="1"/>
        <v>6.2426347713837056E-3</v>
      </c>
      <c r="X31" s="12">
        <f t="shared" si="1"/>
        <v>2.8572667592182105E-2</v>
      </c>
      <c r="Y31" s="12">
        <f t="shared" si="1"/>
        <v>0.13663975442340667</v>
      </c>
      <c r="Z31" s="12">
        <f t="shared" si="1"/>
        <v>0.80038354389213506</v>
      </c>
      <c r="AA31" s="12">
        <f t="shared" si="1"/>
        <v>4.467809605015266E-2</v>
      </c>
      <c r="AB31" s="12">
        <f t="shared" si="1"/>
        <v>0.13175580341424561</v>
      </c>
      <c r="AC31" s="12">
        <f t="shared" si="1"/>
        <v>9.305945530800306E-3</v>
      </c>
      <c r="AD31" s="12">
        <f t="shared" si="1"/>
        <v>1.9077933733912474E-2</v>
      </c>
      <c r="AE31" s="12">
        <f t="shared" si="1"/>
        <v>9.8925022112709201E-3</v>
      </c>
    </row>
    <row r="32" spans="1:88" x14ac:dyDescent="0.25">
      <c r="H32" s="12" t="s">
        <v>236</v>
      </c>
      <c r="I32" s="12">
        <f>COUNT(I15:I29)</f>
        <v>15</v>
      </c>
      <c r="J32" s="12">
        <f t="shared" ref="J32:AE32" si="2">COUNT(J15:J29)</f>
        <v>15</v>
      </c>
      <c r="K32" s="12">
        <f t="shared" si="2"/>
        <v>15</v>
      </c>
      <c r="L32" s="12">
        <f t="shared" si="2"/>
        <v>15</v>
      </c>
      <c r="M32" s="12">
        <f t="shared" si="2"/>
        <v>15</v>
      </c>
      <c r="N32" s="12">
        <f t="shared" si="2"/>
        <v>15</v>
      </c>
      <c r="O32" s="12">
        <f t="shared" si="2"/>
        <v>15</v>
      </c>
      <c r="P32" s="12">
        <f t="shared" si="2"/>
        <v>15</v>
      </c>
      <c r="Q32" s="12">
        <f t="shared" si="2"/>
        <v>15</v>
      </c>
      <c r="R32" s="12">
        <f t="shared" si="2"/>
        <v>15</v>
      </c>
      <c r="S32" s="12">
        <f t="shared" si="2"/>
        <v>5</v>
      </c>
      <c r="T32" s="12">
        <f t="shared" si="2"/>
        <v>15</v>
      </c>
      <c r="U32" s="12">
        <f t="shared" si="2"/>
        <v>15</v>
      </c>
      <c r="V32" s="12">
        <f t="shared" si="2"/>
        <v>15</v>
      </c>
      <c r="W32" s="12">
        <f t="shared" si="2"/>
        <v>15</v>
      </c>
      <c r="X32" s="12">
        <f t="shared" si="2"/>
        <v>15</v>
      </c>
      <c r="Y32" s="12">
        <f t="shared" si="2"/>
        <v>15</v>
      </c>
      <c r="Z32" s="12">
        <f t="shared" si="2"/>
        <v>15</v>
      </c>
      <c r="AA32" s="12">
        <f t="shared" si="2"/>
        <v>15</v>
      </c>
      <c r="AB32" s="12">
        <f t="shared" si="2"/>
        <v>15</v>
      </c>
      <c r="AC32" s="12">
        <f t="shared" si="2"/>
        <v>15</v>
      </c>
      <c r="AD32" s="12">
        <f t="shared" si="2"/>
        <v>15</v>
      </c>
      <c r="AE32" s="12">
        <f t="shared" si="2"/>
        <v>15</v>
      </c>
    </row>
    <row r="33" spans="1:88" x14ac:dyDescent="0.25">
      <c r="H33" s="12" t="s">
        <v>237</v>
      </c>
      <c r="I33" s="12">
        <f>TINV(0.05,I32-1)</f>
        <v>2.1447866879178044</v>
      </c>
      <c r="J33" s="12">
        <f t="shared" ref="J33:AE33" si="3">TINV(0.05,J32-1)</f>
        <v>2.1447866879178044</v>
      </c>
      <c r="K33" s="12">
        <f t="shared" si="3"/>
        <v>2.1447866879178044</v>
      </c>
      <c r="L33" s="12">
        <f t="shared" si="3"/>
        <v>2.1447866879178044</v>
      </c>
      <c r="M33" s="12">
        <f t="shared" si="3"/>
        <v>2.1447866879178044</v>
      </c>
      <c r="N33" s="12">
        <f t="shared" si="3"/>
        <v>2.1447866879178044</v>
      </c>
      <c r="O33" s="12">
        <f t="shared" si="3"/>
        <v>2.1447866879178044</v>
      </c>
      <c r="P33" s="12">
        <f t="shared" si="3"/>
        <v>2.1447866879178044</v>
      </c>
      <c r="Q33" s="12">
        <f t="shared" si="3"/>
        <v>2.1447866879178044</v>
      </c>
      <c r="R33" s="12">
        <f t="shared" si="3"/>
        <v>2.1447866879178044</v>
      </c>
      <c r="S33" s="12">
        <f t="shared" si="3"/>
        <v>2.7764451051977934</v>
      </c>
      <c r="T33" s="12">
        <f t="shared" si="3"/>
        <v>2.1447866879178044</v>
      </c>
      <c r="U33" s="12">
        <f t="shared" si="3"/>
        <v>2.1447866879178044</v>
      </c>
      <c r="V33" s="12">
        <f t="shared" si="3"/>
        <v>2.1447866879178044</v>
      </c>
      <c r="W33" s="12">
        <f t="shared" si="3"/>
        <v>2.1447866879178044</v>
      </c>
      <c r="X33" s="12">
        <f t="shared" si="3"/>
        <v>2.1447866879178044</v>
      </c>
      <c r="Y33" s="12">
        <f t="shared" si="3"/>
        <v>2.1447866879178044</v>
      </c>
      <c r="Z33" s="12">
        <f t="shared" si="3"/>
        <v>2.1447866879178044</v>
      </c>
      <c r="AA33" s="12">
        <f t="shared" si="3"/>
        <v>2.1447866879178044</v>
      </c>
      <c r="AB33" s="12">
        <f t="shared" si="3"/>
        <v>2.1447866879178044</v>
      </c>
      <c r="AC33" s="12">
        <f t="shared" si="3"/>
        <v>2.1447866879178044</v>
      </c>
      <c r="AD33" s="12">
        <f t="shared" si="3"/>
        <v>2.1447866879178044</v>
      </c>
      <c r="AE33" s="12">
        <f t="shared" si="3"/>
        <v>2.1447866879178044</v>
      </c>
    </row>
    <row r="34" spans="1:88" x14ac:dyDescent="0.25">
      <c r="H34" s="12" t="s">
        <v>238</v>
      </c>
      <c r="I34" s="12">
        <f>I33*I31</f>
        <v>0.15212255906123995</v>
      </c>
      <c r="J34" s="12">
        <f t="shared" ref="J34:AE34" si="4">J33*J31</f>
        <v>9.5165525326035336</v>
      </c>
      <c r="K34" s="12">
        <f t="shared" si="4"/>
        <v>7.2390250465363923</v>
      </c>
      <c r="L34" s="12">
        <f t="shared" si="4"/>
        <v>7.0909840782706075</v>
      </c>
      <c r="M34" s="12">
        <f t="shared" si="4"/>
        <v>7.2279824956506857</v>
      </c>
      <c r="N34" s="12">
        <f t="shared" si="4"/>
        <v>1.07557395578968</v>
      </c>
      <c r="O34" s="12">
        <f t="shared" si="4"/>
        <v>6.1378310370259017</v>
      </c>
      <c r="P34" s="12">
        <f t="shared" si="4"/>
        <v>3.503687407463381</v>
      </c>
      <c r="Q34" s="12">
        <f t="shared" si="4"/>
        <v>6.2828808430418883</v>
      </c>
      <c r="R34" s="12">
        <f t="shared" si="4"/>
        <v>12.085371328977613</v>
      </c>
      <c r="S34" s="12">
        <f t="shared" si="4"/>
        <v>149.6566306919772</v>
      </c>
      <c r="T34" s="12">
        <f t="shared" si="4"/>
        <v>15.553766003515133</v>
      </c>
      <c r="U34" s="12">
        <f t="shared" si="4"/>
        <v>102.99166563571522</v>
      </c>
      <c r="V34" s="12">
        <f t="shared" si="4"/>
        <v>16.854930339788968</v>
      </c>
      <c r="W34" s="12">
        <f t="shared" si="4"/>
        <v>1.3389119955196578E-2</v>
      </c>
      <c r="X34" s="12">
        <f t="shared" si="4"/>
        <v>6.1282277090012646E-2</v>
      </c>
      <c r="Y34" s="12">
        <f t="shared" si="4"/>
        <v>0.29306312632768056</v>
      </c>
      <c r="Z34" s="12">
        <f t="shared" si="4"/>
        <v>1.7166519701683269</v>
      </c>
      <c r="AA34" s="12">
        <f t="shared" si="4"/>
        <v>9.5824985649880456E-2</v>
      </c>
      <c r="AB34" s="12">
        <f t="shared" si="4"/>
        <v>0.28258809321878919</v>
      </c>
      <c r="AC34" s="12">
        <f t="shared" si="4"/>
        <v>1.9959268092948682E-2</v>
      </c>
      <c r="AD34" s="12">
        <f t="shared" si="4"/>
        <v>4.0918098305473487E-2</v>
      </c>
      <c r="AE34" s="12">
        <f t="shared" si="4"/>
        <v>2.1217307052931313E-2</v>
      </c>
    </row>
    <row r="35" spans="1:88" s="11" customFormat="1" x14ac:dyDescent="0.25"/>
    <row r="37" spans="1:88" x14ac:dyDescent="0.25">
      <c r="A37" s="1" t="s">
        <v>242</v>
      </c>
    </row>
    <row r="38" spans="1:88" x14ac:dyDescent="0.25">
      <c r="A38" t="s">
        <v>0</v>
      </c>
      <c r="B38" t="s">
        <v>1</v>
      </c>
      <c r="C38" t="s">
        <v>2</v>
      </c>
      <c r="D38" t="s">
        <v>3</v>
      </c>
      <c r="E38" t="s">
        <v>4</v>
      </c>
      <c r="F38" t="s">
        <v>5</v>
      </c>
      <c r="G38" t="s">
        <v>6</v>
      </c>
      <c r="H38" t="s">
        <v>7</v>
      </c>
      <c r="I38" t="s">
        <v>146</v>
      </c>
      <c r="J38" t="s">
        <v>147</v>
      </c>
      <c r="K38" t="s">
        <v>148</v>
      </c>
      <c r="L38" t="s">
        <v>149</v>
      </c>
      <c r="M38" t="s">
        <v>150</v>
      </c>
      <c r="N38" t="s">
        <v>151</v>
      </c>
      <c r="O38" t="s">
        <v>152</v>
      </c>
      <c r="P38" t="s">
        <v>153</v>
      </c>
      <c r="Q38" t="s">
        <v>154</v>
      </c>
      <c r="R38" t="s">
        <v>155</v>
      </c>
      <c r="S38" t="s">
        <v>156</v>
      </c>
      <c r="T38" t="s">
        <v>157</v>
      </c>
      <c r="U38" t="s">
        <v>158</v>
      </c>
      <c r="V38" t="s">
        <v>159</v>
      </c>
      <c r="W38" t="s">
        <v>160</v>
      </c>
      <c r="X38" t="s">
        <v>161</v>
      </c>
      <c r="Y38" t="s">
        <v>162</v>
      </c>
      <c r="Z38" t="s">
        <v>163</v>
      </c>
      <c r="AA38" t="s">
        <v>164</v>
      </c>
      <c r="AB38" t="s">
        <v>165</v>
      </c>
      <c r="AC38" t="s">
        <v>166</v>
      </c>
      <c r="AD38" t="s">
        <v>167</v>
      </c>
      <c r="AE38" t="s">
        <v>168</v>
      </c>
      <c r="AF38" t="s">
        <v>184</v>
      </c>
      <c r="AG38" t="s">
        <v>185</v>
      </c>
      <c r="AH38" t="s">
        <v>186</v>
      </c>
      <c r="AI38" t="s">
        <v>187</v>
      </c>
      <c r="AJ38" t="s">
        <v>188</v>
      </c>
      <c r="AK38" t="s">
        <v>189</v>
      </c>
      <c r="AL38" t="s">
        <v>190</v>
      </c>
      <c r="AM38" t="s">
        <v>191</v>
      </c>
      <c r="AN38" t="s">
        <v>192</v>
      </c>
      <c r="AO38" t="s">
        <v>193</v>
      </c>
      <c r="AP38" t="s">
        <v>194</v>
      </c>
      <c r="AQ38" t="s">
        <v>195</v>
      </c>
      <c r="AR38" t="s">
        <v>196</v>
      </c>
      <c r="AS38" t="s">
        <v>197</v>
      </c>
      <c r="AT38" t="s">
        <v>198</v>
      </c>
      <c r="AU38" t="s">
        <v>199</v>
      </c>
      <c r="AV38" t="s">
        <v>200</v>
      </c>
      <c r="AW38" t="s">
        <v>201</v>
      </c>
      <c r="AX38" t="s">
        <v>202</v>
      </c>
      <c r="AY38" t="s">
        <v>203</v>
      </c>
      <c r="AZ38" t="s">
        <v>204</v>
      </c>
      <c r="BA38" t="s">
        <v>205</v>
      </c>
      <c r="BB38" t="s">
        <v>206</v>
      </c>
      <c r="BC38" t="s">
        <v>207</v>
      </c>
      <c r="BD38" t="s">
        <v>208</v>
      </c>
      <c r="BE38" t="s">
        <v>209</v>
      </c>
      <c r="BF38" t="s">
        <v>210</v>
      </c>
      <c r="BG38" t="s">
        <v>211</v>
      </c>
      <c r="BH38" t="s">
        <v>212</v>
      </c>
      <c r="BI38" t="s">
        <v>213</v>
      </c>
      <c r="BJ38" t="s">
        <v>214</v>
      </c>
      <c r="BK38" t="s">
        <v>215</v>
      </c>
      <c r="BL38" t="s">
        <v>216</v>
      </c>
      <c r="BM38" t="s">
        <v>217</v>
      </c>
      <c r="BN38" t="s">
        <v>218</v>
      </c>
      <c r="BO38" t="s">
        <v>219</v>
      </c>
      <c r="BP38" t="s">
        <v>220</v>
      </c>
      <c r="BQ38" t="s">
        <v>221</v>
      </c>
      <c r="BR38" t="s">
        <v>222</v>
      </c>
      <c r="BS38" s="5" t="s">
        <v>169</v>
      </c>
      <c r="BT38" s="5" t="s">
        <v>170</v>
      </c>
      <c r="BU38" s="5" t="s">
        <v>171</v>
      </c>
      <c r="BV38" t="s">
        <v>223</v>
      </c>
      <c r="BW38" t="s">
        <v>224</v>
      </c>
      <c r="BX38" t="s">
        <v>225</v>
      </c>
      <c r="BY38" t="s">
        <v>226</v>
      </c>
      <c r="BZ38" s="5" t="s">
        <v>172</v>
      </c>
      <c r="CA38" s="5" t="s">
        <v>173</v>
      </c>
      <c r="CB38" s="5" t="s">
        <v>174</v>
      </c>
      <c r="CC38" t="s">
        <v>227</v>
      </c>
      <c r="CD38" t="s">
        <v>228</v>
      </c>
      <c r="CE38" s="5" t="s">
        <v>175</v>
      </c>
      <c r="CF38" s="5" t="s">
        <v>176</v>
      </c>
      <c r="CG38" t="s">
        <v>229</v>
      </c>
      <c r="CH38" s="5" t="s">
        <v>177</v>
      </c>
      <c r="CI38" t="s">
        <v>230</v>
      </c>
      <c r="CJ38" t="s">
        <v>231</v>
      </c>
    </row>
    <row r="39" spans="1:88" x14ac:dyDescent="0.25">
      <c r="A39" s="9" t="s">
        <v>32</v>
      </c>
      <c r="B39" t="s">
        <v>33</v>
      </c>
      <c r="C39" t="s">
        <v>34</v>
      </c>
      <c r="D39" s="3">
        <v>44163</v>
      </c>
      <c r="E39" s="4">
        <v>0.56666666666666665</v>
      </c>
      <c r="F39">
        <v>3108</v>
      </c>
      <c r="G39" t="s">
        <v>8</v>
      </c>
      <c r="H39" t="s">
        <v>9</v>
      </c>
      <c r="I39">
        <v>1.67</v>
      </c>
      <c r="J39">
        <v>757</v>
      </c>
      <c r="K39">
        <v>756.9</v>
      </c>
      <c r="L39">
        <v>781.2</v>
      </c>
      <c r="M39">
        <v>13.93</v>
      </c>
      <c r="N39">
        <v>14.54</v>
      </c>
      <c r="O39">
        <v>0.90400000000000003</v>
      </c>
      <c r="P39">
        <v>190.4</v>
      </c>
      <c r="Q39">
        <v>192.4</v>
      </c>
      <c r="R39">
        <v>2961</v>
      </c>
      <c r="S39">
        <v>1957</v>
      </c>
      <c r="T39">
        <v>2843</v>
      </c>
      <c r="U39">
        <v>2394</v>
      </c>
      <c r="V39">
        <v>2981</v>
      </c>
      <c r="W39">
        <v>3.5840000000000001</v>
      </c>
      <c r="X39">
        <v>3.657</v>
      </c>
      <c r="Y39">
        <v>3.8839999999999999</v>
      </c>
      <c r="Z39">
        <v>10.94</v>
      </c>
      <c r="AA39">
        <v>32.36</v>
      </c>
      <c r="AB39">
        <v>11.17</v>
      </c>
      <c r="AC39">
        <v>51.09</v>
      </c>
      <c r="AD39">
        <v>4.1999999999999997E-3</v>
      </c>
      <c r="AE39">
        <v>3.0000000000000001E-3</v>
      </c>
      <c r="AF39" t="s">
        <v>143</v>
      </c>
      <c r="AG39">
        <v>0.64</v>
      </c>
      <c r="AH39">
        <v>1.76</v>
      </c>
      <c r="AI39">
        <v>0.69</v>
      </c>
      <c r="AJ39">
        <v>0.99</v>
      </c>
      <c r="AK39">
        <v>1.75</v>
      </c>
      <c r="AL39">
        <v>0.86</v>
      </c>
      <c r="AM39" t="s">
        <v>144</v>
      </c>
      <c r="AN39">
        <v>2.19</v>
      </c>
      <c r="AO39">
        <v>1.82</v>
      </c>
      <c r="AP39">
        <v>4.41</v>
      </c>
      <c r="AQ39">
        <v>16.46</v>
      </c>
      <c r="AR39">
        <v>0.56999999999999995</v>
      </c>
      <c r="AS39">
        <v>1.32</v>
      </c>
      <c r="AT39">
        <v>1.0900000000000001</v>
      </c>
      <c r="AU39">
        <v>1.08</v>
      </c>
      <c r="AV39">
        <v>0.72</v>
      </c>
      <c r="AW39">
        <v>0.66</v>
      </c>
      <c r="AX39">
        <v>3.71</v>
      </c>
      <c r="AY39">
        <v>1.32</v>
      </c>
      <c r="AZ39">
        <v>0.8</v>
      </c>
      <c r="BA39">
        <v>0.04</v>
      </c>
      <c r="BB39">
        <v>52.76</v>
      </c>
      <c r="BC39">
        <v>11.57</v>
      </c>
      <c r="BD39" t="s">
        <v>145</v>
      </c>
      <c r="BE39">
        <v>87509.4</v>
      </c>
      <c r="BF39">
        <v>51194.29</v>
      </c>
      <c r="BG39">
        <v>20178160</v>
      </c>
      <c r="BH39">
        <v>3078524</v>
      </c>
      <c r="BI39">
        <v>195.56</v>
      </c>
      <c r="BJ39">
        <v>516993</v>
      </c>
      <c r="BK39">
        <v>776.86</v>
      </c>
      <c r="BL39">
        <v>4008.47</v>
      </c>
      <c r="BM39">
        <v>7981999</v>
      </c>
      <c r="BN39">
        <v>3594093</v>
      </c>
      <c r="BO39">
        <v>234.45</v>
      </c>
      <c r="BP39">
        <v>187569.6</v>
      </c>
      <c r="BQ39">
        <v>3514.99</v>
      </c>
      <c r="BR39">
        <v>2999277</v>
      </c>
      <c r="BS39">
        <v>22656.97</v>
      </c>
      <c r="BT39">
        <v>574321.9</v>
      </c>
      <c r="BU39">
        <v>7919989</v>
      </c>
      <c r="BV39">
        <v>1719.75</v>
      </c>
      <c r="BW39">
        <v>125905.3</v>
      </c>
      <c r="BX39">
        <v>154770.6</v>
      </c>
      <c r="BY39">
        <v>36121.54</v>
      </c>
      <c r="BZ39">
        <v>2326.5100000000002</v>
      </c>
      <c r="CA39">
        <v>23011.7</v>
      </c>
      <c r="CB39">
        <v>228388.5</v>
      </c>
      <c r="CC39">
        <v>1273008</v>
      </c>
      <c r="CD39">
        <v>71515.5</v>
      </c>
      <c r="CE39">
        <v>1684384</v>
      </c>
      <c r="CF39">
        <v>115187.8</v>
      </c>
      <c r="CG39">
        <v>281840.59999999998</v>
      </c>
      <c r="CH39">
        <v>2081006</v>
      </c>
      <c r="CI39">
        <v>2185.0300000000002</v>
      </c>
      <c r="CJ39">
        <v>243.71</v>
      </c>
    </row>
    <row r="40" spans="1:88" x14ac:dyDescent="0.25">
      <c r="A40" s="9" t="s">
        <v>35</v>
      </c>
      <c r="B40" t="s">
        <v>33</v>
      </c>
      <c r="C40" t="s">
        <v>34</v>
      </c>
      <c r="D40" s="3">
        <v>44163</v>
      </c>
      <c r="E40" s="4">
        <v>0.5708333333333333</v>
      </c>
      <c r="F40">
        <v>3108</v>
      </c>
      <c r="G40" t="s">
        <v>8</v>
      </c>
      <c r="H40" t="s">
        <v>9</v>
      </c>
      <c r="I40">
        <v>1.704</v>
      </c>
      <c r="J40">
        <v>765.7</v>
      </c>
      <c r="K40">
        <v>767.1</v>
      </c>
      <c r="L40">
        <v>785.9</v>
      </c>
      <c r="M40">
        <v>12.97</v>
      </c>
      <c r="N40">
        <v>14.86</v>
      </c>
      <c r="O40">
        <v>-0.15279999999999999</v>
      </c>
      <c r="P40">
        <v>202</v>
      </c>
      <c r="Q40">
        <v>196.3</v>
      </c>
      <c r="R40">
        <v>2907</v>
      </c>
      <c r="S40">
        <v>2157</v>
      </c>
      <c r="T40">
        <v>2871</v>
      </c>
      <c r="U40">
        <v>2438</v>
      </c>
      <c r="V40">
        <v>3001</v>
      </c>
      <c r="W40">
        <v>3.6549999999999998</v>
      </c>
      <c r="X40">
        <v>3.7010000000000001</v>
      </c>
      <c r="Y40">
        <v>3.9369999999999998</v>
      </c>
      <c r="Z40">
        <v>10.65</v>
      </c>
      <c r="AA40">
        <v>32.36</v>
      </c>
      <c r="AB40">
        <v>11.19</v>
      </c>
      <c r="AC40">
        <v>50.87</v>
      </c>
      <c r="AD40">
        <v>3.3999999999999998E-3</v>
      </c>
      <c r="AE40">
        <v>2.7000000000000001E-3</v>
      </c>
      <c r="AF40" t="s">
        <v>143</v>
      </c>
      <c r="AG40">
        <v>0.81</v>
      </c>
      <c r="AH40">
        <v>2.64</v>
      </c>
      <c r="AI40">
        <v>0.82</v>
      </c>
      <c r="AJ40">
        <v>0.94</v>
      </c>
      <c r="AK40">
        <v>5.8</v>
      </c>
      <c r="AL40">
        <v>1.33</v>
      </c>
      <c r="AM40" t="s">
        <v>144</v>
      </c>
      <c r="AN40">
        <v>3.71</v>
      </c>
      <c r="AO40">
        <v>1.05</v>
      </c>
      <c r="AP40">
        <v>3.35</v>
      </c>
      <c r="AQ40">
        <v>5.14</v>
      </c>
      <c r="AR40">
        <v>0.48</v>
      </c>
      <c r="AS40">
        <v>2.86</v>
      </c>
      <c r="AT40">
        <v>0.28999999999999998</v>
      </c>
      <c r="AU40">
        <v>3.87</v>
      </c>
      <c r="AV40">
        <v>0.66</v>
      </c>
      <c r="AW40">
        <v>0.56999999999999995</v>
      </c>
      <c r="AX40">
        <v>2.5499999999999998</v>
      </c>
      <c r="AY40">
        <v>0.87</v>
      </c>
      <c r="AZ40">
        <v>0.71</v>
      </c>
      <c r="BA40">
        <v>0.82</v>
      </c>
      <c r="BB40">
        <v>22.05</v>
      </c>
      <c r="BC40">
        <v>17.510000000000002</v>
      </c>
      <c r="BD40" t="s">
        <v>145</v>
      </c>
      <c r="BE40">
        <v>87324.94</v>
      </c>
      <c r="BF40">
        <v>50262.33</v>
      </c>
      <c r="BG40">
        <v>19999450</v>
      </c>
      <c r="BH40">
        <v>3028910</v>
      </c>
      <c r="BI40">
        <v>177.79</v>
      </c>
      <c r="BJ40">
        <v>516462.4</v>
      </c>
      <c r="BK40">
        <v>567.84</v>
      </c>
      <c r="BL40">
        <v>4112.96</v>
      </c>
      <c r="BM40">
        <v>7933390</v>
      </c>
      <c r="BN40">
        <v>3538462</v>
      </c>
      <c r="BO40">
        <v>251.12</v>
      </c>
      <c r="BP40">
        <v>185246.5</v>
      </c>
      <c r="BQ40">
        <v>3474.98</v>
      </c>
      <c r="BR40">
        <v>2952666</v>
      </c>
      <c r="BS40">
        <v>21994.85</v>
      </c>
      <c r="BT40">
        <v>577349.6</v>
      </c>
      <c r="BU40">
        <v>7746089</v>
      </c>
      <c r="BV40">
        <v>1701.97</v>
      </c>
      <c r="BW40">
        <v>124580.3</v>
      </c>
      <c r="BX40">
        <v>153435.6</v>
      </c>
      <c r="BY40">
        <v>35449.769999999997</v>
      </c>
      <c r="BZ40">
        <v>2297.25</v>
      </c>
      <c r="CA40">
        <v>23037.97</v>
      </c>
      <c r="CB40">
        <v>226954.5</v>
      </c>
      <c r="CC40">
        <v>1264645</v>
      </c>
      <c r="CD40">
        <v>71185.3</v>
      </c>
      <c r="CE40">
        <v>1674040</v>
      </c>
      <c r="CF40">
        <v>114588.5</v>
      </c>
      <c r="CG40">
        <v>278902.59999999998</v>
      </c>
      <c r="CH40">
        <v>2060864</v>
      </c>
      <c r="CI40">
        <v>2130.9499999999998</v>
      </c>
      <c r="CJ40">
        <v>230.01</v>
      </c>
    </row>
    <row r="41" spans="1:88" x14ac:dyDescent="0.25">
      <c r="A41" s="9" t="s">
        <v>72</v>
      </c>
      <c r="B41" t="s">
        <v>33</v>
      </c>
      <c r="C41" t="s">
        <v>34</v>
      </c>
      <c r="D41" s="3">
        <v>44163</v>
      </c>
      <c r="E41" s="4">
        <v>0.63888888888888895</v>
      </c>
      <c r="F41">
        <v>3108</v>
      </c>
      <c r="G41" t="s">
        <v>8</v>
      </c>
      <c r="H41" t="s">
        <v>9</v>
      </c>
      <c r="I41">
        <v>1.6180000000000001</v>
      </c>
      <c r="J41">
        <v>691.5</v>
      </c>
      <c r="K41">
        <v>741.5</v>
      </c>
      <c r="L41">
        <v>769.6</v>
      </c>
      <c r="M41">
        <v>14.06</v>
      </c>
      <c r="N41">
        <v>14.18</v>
      </c>
      <c r="O41">
        <v>-0.5131</v>
      </c>
      <c r="P41">
        <v>193.4</v>
      </c>
      <c r="Q41">
        <v>194.7</v>
      </c>
      <c r="R41">
        <v>2931</v>
      </c>
      <c r="S41">
        <v>2137</v>
      </c>
      <c r="T41">
        <v>2808</v>
      </c>
      <c r="U41">
        <v>2448</v>
      </c>
      <c r="V41">
        <v>3000</v>
      </c>
      <c r="W41">
        <v>3.5830000000000002</v>
      </c>
      <c r="X41">
        <v>3.6579999999999999</v>
      </c>
      <c r="Y41">
        <v>3.968</v>
      </c>
      <c r="Z41">
        <v>11.15</v>
      </c>
      <c r="AA41">
        <v>31.78</v>
      </c>
      <c r="AB41">
        <v>10.93</v>
      </c>
      <c r="AC41">
        <v>52.07</v>
      </c>
      <c r="AD41">
        <v>-2.7000000000000001E-3</v>
      </c>
      <c r="AE41">
        <v>2.0999999999999999E-3</v>
      </c>
      <c r="AF41" t="s">
        <v>143</v>
      </c>
      <c r="AG41">
        <v>1.25</v>
      </c>
      <c r="AH41">
        <v>0.71</v>
      </c>
      <c r="AI41">
        <v>0.25</v>
      </c>
      <c r="AJ41">
        <v>0.81</v>
      </c>
      <c r="AK41">
        <v>9.09</v>
      </c>
      <c r="AL41">
        <v>0.33</v>
      </c>
      <c r="AM41">
        <v>91.83</v>
      </c>
      <c r="AN41">
        <v>5.59</v>
      </c>
      <c r="AO41">
        <v>0.57999999999999996</v>
      </c>
      <c r="AP41">
        <v>4.03</v>
      </c>
      <c r="AQ41">
        <v>23.22</v>
      </c>
      <c r="AR41">
        <v>0.41</v>
      </c>
      <c r="AS41">
        <v>1.97</v>
      </c>
      <c r="AT41">
        <v>0.49</v>
      </c>
      <c r="AU41">
        <v>0.94</v>
      </c>
      <c r="AV41">
        <v>0.68</v>
      </c>
      <c r="AW41">
        <v>0.68</v>
      </c>
      <c r="AX41">
        <v>2.85</v>
      </c>
      <c r="AY41">
        <v>0.23</v>
      </c>
      <c r="AZ41">
        <v>0.51</v>
      </c>
      <c r="BA41">
        <v>0.55000000000000004</v>
      </c>
      <c r="BB41">
        <v>6.09</v>
      </c>
      <c r="BC41">
        <v>7.8</v>
      </c>
      <c r="BD41" t="s">
        <v>145</v>
      </c>
      <c r="BE41">
        <v>55805.25</v>
      </c>
      <c r="BF41">
        <v>38759.68</v>
      </c>
      <c r="BG41">
        <v>13007770</v>
      </c>
      <c r="BH41">
        <v>1995624</v>
      </c>
      <c r="BI41">
        <v>163.34</v>
      </c>
      <c r="BJ41">
        <v>332268.40000000002</v>
      </c>
      <c r="BK41">
        <v>395.58</v>
      </c>
      <c r="BL41">
        <v>3369.39</v>
      </c>
      <c r="BM41">
        <v>5302871</v>
      </c>
      <c r="BN41">
        <v>2838204</v>
      </c>
      <c r="BO41">
        <v>212.23</v>
      </c>
      <c r="BP41">
        <v>121928.6</v>
      </c>
      <c r="BQ41">
        <v>2978.2</v>
      </c>
      <c r="BR41">
        <v>1986197</v>
      </c>
      <c r="BS41">
        <v>18775.54</v>
      </c>
      <c r="BT41">
        <v>458437.3</v>
      </c>
      <c r="BU41">
        <v>5211518</v>
      </c>
      <c r="BV41">
        <v>1424.9</v>
      </c>
      <c r="BW41">
        <v>82861.66</v>
      </c>
      <c r="BX41">
        <v>104034.7</v>
      </c>
      <c r="BY41">
        <v>29417.59</v>
      </c>
      <c r="BZ41">
        <v>2026.46</v>
      </c>
      <c r="CA41">
        <v>20045.64</v>
      </c>
      <c r="CB41">
        <v>154756.6</v>
      </c>
      <c r="CC41">
        <v>847067.8</v>
      </c>
      <c r="CD41">
        <v>47438.86</v>
      </c>
      <c r="CE41">
        <v>1142385</v>
      </c>
      <c r="CF41">
        <v>79067.09</v>
      </c>
      <c r="CG41">
        <v>194782.3</v>
      </c>
      <c r="CH41">
        <v>1409580</v>
      </c>
      <c r="CI41">
        <v>1286.01</v>
      </c>
      <c r="CJ41">
        <v>142.6</v>
      </c>
    </row>
    <row r="42" spans="1:88" x14ac:dyDescent="0.25">
      <c r="A42" s="9" t="s">
        <v>117</v>
      </c>
      <c r="B42" t="s">
        <v>33</v>
      </c>
      <c r="C42" t="s">
        <v>34</v>
      </c>
      <c r="D42" s="3">
        <v>44163</v>
      </c>
      <c r="E42" s="4">
        <v>0.73472222222222217</v>
      </c>
      <c r="F42">
        <v>3108</v>
      </c>
      <c r="G42" t="s">
        <v>8</v>
      </c>
      <c r="H42" t="s">
        <v>9</v>
      </c>
      <c r="I42">
        <v>1.47</v>
      </c>
      <c r="J42">
        <v>651</v>
      </c>
      <c r="K42">
        <v>709.9</v>
      </c>
      <c r="L42">
        <v>736</v>
      </c>
      <c r="M42">
        <v>13.81</v>
      </c>
      <c r="N42">
        <v>13.42</v>
      </c>
      <c r="O42">
        <v>-0.29970000000000002</v>
      </c>
      <c r="P42">
        <v>188.9</v>
      </c>
      <c r="Q42">
        <v>200.8</v>
      </c>
      <c r="R42">
        <v>2900</v>
      </c>
      <c r="S42">
        <v>2381</v>
      </c>
      <c r="T42">
        <v>2792</v>
      </c>
      <c r="U42">
        <v>2353</v>
      </c>
      <c r="V42">
        <v>3024</v>
      </c>
      <c r="W42">
        <v>3.694</v>
      </c>
      <c r="X42">
        <v>3.6880000000000002</v>
      </c>
      <c r="Y42">
        <v>4.0229999999999997</v>
      </c>
      <c r="Z42">
        <v>12.44</v>
      </c>
      <c r="AA42">
        <v>32.950000000000003</v>
      </c>
      <c r="AB42">
        <v>11.02</v>
      </c>
      <c r="AC42">
        <v>53.36</v>
      </c>
      <c r="AD42">
        <v>-3.3999999999999998E-3</v>
      </c>
      <c r="AE42">
        <v>1E-3</v>
      </c>
      <c r="AF42" t="s">
        <v>143</v>
      </c>
      <c r="AG42">
        <v>1.22</v>
      </c>
      <c r="AH42">
        <v>1.1299999999999999</v>
      </c>
      <c r="AI42">
        <v>0.19</v>
      </c>
      <c r="AJ42">
        <v>0.59</v>
      </c>
      <c r="AK42">
        <v>15.79</v>
      </c>
      <c r="AL42">
        <v>0.81</v>
      </c>
      <c r="AM42" t="s">
        <v>144</v>
      </c>
      <c r="AN42">
        <v>3.73</v>
      </c>
      <c r="AO42">
        <v>2.67</v>
      </c>
      <c r="AP42">
        <v>6.44</v>
      </c>
      <c r="AQ42">
        <v>7.53</v>
      </c>
      <c r="AR42">
        <v>0.4</v>
      </c>
      <c r="AS42">
        <v>1.69</v>
      </c>
      <c r="AT42">
        <v>0.88</v>
      </c>
      <c r="AU42">
        <v>6.11</v>
      </c>
      <c r="AV42">
        <v>1.17</v>
      </c>
      <c r="AW42">
        <v>1.34</v>
      </c>
      <c r="AX42">
        <v>7.24</v>
      </c>
      <c r="AY42">
        <v>0.46</v>
      </c>
      <c r="AZ42">
        <v>0.9</v>
      </c>
      <c r="BA42">
        <v>0.38</v>
      </c>
      <c r="BB42">
        <v>14.96</v>
      </c>
      <c r="BC42">
        <v>37.07</v>
      </c>
      <c r="BD42" t="s">
        <v>145</v>
      </c>
      <c r="BE42">
        <v>35220.300000000003</v>
      </c>
      <c r="BF42">
        <v>25500.62</v>
      </c>
      <c r="BG42">
        <v>8650219</v>
      </c>
      <c r="BH42">
        <v>1325829</v>
      </c>
      <c r="BI42">
        <v>112.23</v>
      </c>
      <c r="BJ42">
        <v>219054.6</v>
      </c>
      <c r="BK42">
        <v>297.79000000000002</v>
      </c>
      <c r="BL42">
        <v>2304.71</v>
      </c>
      <c r="BM42">
        <v>3777083</v>
      </c>
      <c r="BN42">
        <v>1959837</v>
      </c>
      <c r="BO42">
        <v>165.56</v>
      </c>
      <c r="BP42">
        <v>84207.77</v>
      </c>
      <c r="BQ42">
        <v>2001.33</v>
      </c>
      <c r="BR42">
        <v>1390608</v>
      </c>
      <c r="BS42">
        <v>13123.42</v>
      </c>
      <c r="BT42">
        <v>318854.09999999998</v>
      </c>
      <c r="BU42">
        <v>3620210</v>
      </c>
      <c r="BV42">
        <v>1026.71</v>
      </c>
      <c r="BW42">
        <v>58029.27</v>
      </c>
      <c r="BX42">
        <v>73254.69</v>
      </c>
      <c r="BY42">
        <v>22707.57</v>
      </c>
      <c r="BZ42">
        <v>1591.96</v>
      </c>
      <c r="CA42">
        <v>14914.06</v>
      </c>
      <c r="CB42">
        <v>108718.2</v>
      </c>
      <c r="CC42">
        <v>617033.6</v>
      </c>
      <c r="CD42">
        <v>34332.910000000003</v>
      </c>
      <c r="CE42">
        <v>819630.3</v>
      </c>
      <c r="CF42">
        <v>56946.04</v>
      </c>
      <c r="CG42">
        <v>143241.70000000001</v>
      </c>
      <c r="CH42">
        <v>1014138</v>
      </c>
      <c r="CI42">
        <v>909.3</v>
      </c>
      <c r="CJ42">
        <v>81.48</v>
      </c>
    </row>
    <row r="43" spans="1:88" x14ac:dyDescent="0.25">
      <c r="H43" s="12" t="s">
        <v>234</v>
      </c>
      <c r="I43" s="12">
        <f>AVERAGE(I39:I42)</f>
        <v>1.6154999999999999</v>
      </c>
      <c r="J43" s="12">
        <f t="shared" ref="J43:AE43" si="5">AVERAGE(J39:J42)</f>
        <v>716.3</v>
      </c>
      <c r="K43" s="12">
        <f t="shared" si="5"/>
        <v>743.85</v>
      </c>
      <c r="L43" s="12">
        <f t="shared" si="5"/>
        <v>768.17499999999995</v>
      </c>
      <c r="M43" s="12">
        <f t="shared" si="5"/>
        <v>13.692500000000001</v>
      </c>
      <c r="N43" s="12">
        <f t="shared" si="5"/>
        <v>14.25</v>
      </c>
      <c r="O43" s="12">
        <f t="shared" si="5"/>
        <v>-1.5399999999999983E-2</v>
      </c>
      <c r="P43" s="12">
        <f t="shared" si="5"/>
        <v>193.67499999999998</v>
      </c>
      <c r="Q43" s="12">
        <f t="shared" si="5"/>
        <v>196.05</v>
      </c>
      <c r="R43" s="12">
        <f t="shared" si="5"/>
        <v>2924.75</v>
      </c>
      <c r="S43" s="12">
        <f t="shared" si="5"/>
        <v>2158</v>
      </c>
      <c r="T43" s="12">
        <f t="shared" si="5"/>
        <v>2828.5</v>
      </c>
      <c r="U43" s="12">
        <f t="shared" si="5"/>
        <v>2408.25</v>
      </c>
      <c r="V43" s="12">
        <f t="shared" si="5"/>
        <v>3001.5</v>
      </c>
      <c r="W43" s="12">
        <f t="shared" si="5"/>
        <v>3.6289999999999996</v>
      </c>
      <c r="X43" s="12">
        <f t="shared" si="5"/>
        <v>3.6760000000000002</v>
      </c>
      <c r="Y43" s="12">
        <f t="shared" si="5"/>
        <v>3.9529999999999998</v>
      </c>
      <c r="Z43" s="12">
        <f t="shared" si="5"/>
        <v>11.295</v>
      </c>
      <c r="AA43" s="12">
        <f t="shared" si="5"/>
        <v>32.362499999999997</v>
      </c>
      <c r="AB43" s="12">
        <f t="shared" si="5"/>
        <v>11.077500000000001</v>
      </c>
      <c r="AC43" s="12">
        <f t="shared" si="5"/>
        <v>51.847499999999997</v>
      </c>
      <c r="AD43" s="12">
        <f t="shared" si="5"/>
        <v>3.7499999999999979E-4</v>
      </c>
      <c r="AE43" s="12">
        <f t="shared" si="5"/>
        <v>2.1999999999999997E-3</v>
      </c>
    </row>
    <row r="44" spans="1:88" x14ac:dyDescent="0.25">
      <c r="H44" s="12" t="s">
        <v>235</v>
      </c>
      <c r="I44" s="12">
        <f>_xlfn.STDEV.P(I39:I42)</f>
        <v>8.9413365891235733E-2</v>
      </c>
      <c r="J44" s="12">
        <f t="shared" ref="J44:AE44" si="6">_xlfn.STDEV.P(J39:J42)</f>
        <v>47.370824354237293</v>
      </c>
      <c r="K44" s="12">
        <f t="shared" si="6"/>
        <v>21.615908493514691</v>
      </c>
      <c r="L44" s="12">
        <f t="shared" si="6"/>
        <v>19.500560889369314</v>
      </c>
      <c r="M44" s="12">
        <f t="shared" si="6"/>
        <v>0.42640209896293879</v>
      </c>
      <c r="N44" s="12">
        <f t="shared" si="6"/>
        <v>0.53619026473818021</v>
      </c>
      <c r="O44" s="12">
        <f t="shared" si="6"/>
        <v>0.54605560614281767</v>
      </c>
      <c r="P44" s="12">
        <f t="shared" si="6"/>
        <v>5.0721666967874759</v>
      </c>
      <c r="Q44" s="12">
        <f t="shared" si="6"/>
        <v>3.0728651125618947</v>
      </c>
      <c r="R44" s="12">
        <f t="shared" si="6"/>
        <v>23.878599205146017</v>
      </c>
      <c r="S44" s="12">
        <f t="shared" si="6"/>
        <v>150.47591169353319</v>
      </c>
      <c r="T44" s="12">
        <f t="shared" si="6"/>
        <v>30.696090956341656</v>
      </c>
      <c r="U44" s="12">
        <f t="shared" si="6"/>
        <v>37.817819873705041</v>
      </c>
      <c r="V44" s="12">
        <f t="shared" si="6"/>
        <v>15.239750654128171</v>
      </c>
      <c r="W44" s="12">
        <f t="shared" si="6"/>
        <v>4.7544715794712561E-2</v>
      </c>
      <c r="X44" s="12">
        <f t="shared" si="6"/>
        <v>1.9065675964937679E-2</v>
      </c>
      <c r="Y44" s="12">
        <f t="shared" si="6"/>
        <v>5.0353748619144469E-2</v>
      </c>
      <c r="Z44" s="12">
        <f t="shared" si="6"/>
        <v>0.68448886039146006</v>
      </c>
      <c r="AA44" s="12">
        <f t="shared" si="6"/>
        <v>0.41366502148477635</v>
      </c>
      <c r="AB44" s="12">
        <f t="shared" si="6"/>
        <v>0.10755812382149477</v>
      </c>
      <c r="AC44" s="12">
        <f t="shared" si="6"/>
        <v>0.98316771204103293</v>
      </c>
      <c r="AD44" s="12">
        <f t="shared" si="6"/>
        <v>3.4455587355318729E-3</v>
      </c>
      <c r="AE44" s="12">
        <f t="shared" si="6"/>
        <v>7.6485292703891775E-4</v>
      </c>
    </row>
    <row r="45" spans="1:88" x14ac:dyDescent="0.25">
      <c r="H45" s="12" t="s">
        <v>239</v>
      </c>
      <c r="I45" s="7">
        <v>1.629854639583191</v>
      </c>
      <c r="J45" s="8">
        <v>732.30479104599794</v>
      </c>
      <c r="K45" s="8">
        <v>732.30479104599794</v>
      </c>
      <c r="L45" s="8">
        <v>732.30479104599794</v>
      </c>
      <c r="M45" s="8">
        <v>13.144939769513622</v>
      </c>
      <c r="N45" s="8">
        <v>13.144939769513622</v>
      </c>
      <c r="O45" s="8" t="s">
        <v>178</v>
      </c>
      <c r="P45" s="8">
        <v>189.86480267983572</v>
      </c>
      <c r="Q45" s="8">
        <v>189.86480267983572</v>
      </c>
      <c r="R45" s="8">
        <v>2891.2972901105072</v>
      </c>
      <c r="S45" s="8">
        <v>2891.2972901105072</v>
      </c>
      <c r="T45" s="8">
        <v>2891.2972901105072</v>
      </c>
      <c r="U45" s="8">
        <v>2891.2972901105072</v>
      </c>
      <c r="V45" s="8">
        <v>2891.2972901105072</v>
      </c>
      <c r="W45" s="8">
        <v>3.5436321187321096</v>
      </c>
      <c r="X45" s="8">
        <v>3.5436321187321096</v>
      </c>
      <c r="Y45" s="8">
        <v>3.6487523396093859</v>
      </c>
      <c r="Z45" s="8">
        <v>9.1798443353015884</v>
      </c>
      <c r="AA45" s="8">
        <v>30.848363883611935</v>
      </c>
      <c r="AB45" s="8">
        <v>11.327440623504636</v>
      </c>
      <c r="AC45" s="8">
        <v>50.909624727667854</v>
      </c>
      <c r="AD45" s="8" t="s">
        <v>178</v>
      </c>
      <c r="AE45" s="8" t="s">
        <v>178</v>
      </c>
    </row>
    <row r="46" spans="1:88" x14ac:dyDescent="0.25">
      <c r="H46" s="12" t="s">
        <v>240</v>
      </c>
      <c r="I46" s="12">
        <f>I43/I45</f>
        <v>0.99119268722831499</v>
      </c>
      <c r="J46" s="12">
        <f t="shared" ref="J46:AE46" si="7">J43/J45</f>
        <v>0.97814463152270614</v>
      </c>
      <c r="K46" s="12">
        <f t="shared" si="7"/>
        <v>1.0157655788889641</v>
      </c>
      <c r="L46" s="12">
        <f t="shared" si="7"/>
        <v>1.0489826222531826</v>
      </c>
      <c r="M46" s="12">
        <f t="shared" si="7"/>
        <v>1.0416555906749994</v>
      </c>
      <c r="N46" s="12">
        <f t="shared" si="7"/>
        <v>1.0840673483380492</v>
      </c>
      <c r="O46" s="12" t="e">
        <f t="shared" si="7"/>
        <v>#VALUE!</v>
      </c>
      <c r="P46" s="12">
        <f t="shared" si="7"/>
        <v>1.0200679497536429</v>
      </c>
      <c r="Q46" s="12">
        <f t="shared" si="7"/>
        <v>1.0325768506477435</v>
      </c>
      <c r="R46" s="12">
        <f t="shared" si="7"/>
        <v>1.011570138430218</v>
      </c>
      <c r="S46" s="12">
        <f t="shared" si="7"/>
        <v>0.74637776176849657</v>
      </c>
      <c r="T46" s="12">
        <f t="shared" si="7"/>
        <v>0.97828058348572411</v>
      </c>
      <c r="U46" s="12">
        <f t="shared" si="7"/>
        <v>0.83293060462418067</v>
      </c>
      <c r="V46" s="12">
        <f t="shared" si="7"/>
        <v>1.0381153160093339</v>
      </c>
      <c r="W46" s="12">
        <f t="shared" si="7"/>
        <v>1.0240905033049632</v>
      </c>
      <c r="X46" s="12">
        <f t="shared" si="7"/>
        <v>1.0373537310964578</v>
      </c>
      <c r="Y46" s="12">
        <f t="shared" si="7"/>
        <v>1.0833840261197845</v>
      </c>
      <c r="Z46" s="12">
        <f t="shared" si="7"/>
        <v>1.2304130209010697</v>
      </c>
      <c r="AA46" s="12">
        <f t="shared" si="7"/>
        <v>1.0490831903468449</v>
      </c>
      <c r="AB46" s="12">
        <f t="shared" si="7"/>
        <v>0.97793494295736993</v>
      </c>
      <c r="AC46" s="12">
        <f t="shared" si="7"/>
        <v>1.0184223568205255</v>
      </c>
      <c r="AD46" s="12" t="e">
        <f t="shared" si="7"/>
        <v>#VALUE!</v>
      </c>
      <c r="AE46" s="12" t="e">
        <f t="shared" si="7"/>
        <v>#VALUE!</v>
      </c>
    </row>
    <row r="47" spans="1:88" x14ac:dyDescent="0.25">
      <c r="H47" s="12" t="s">
        <v>241</v>
      </c>
      <c r="I47" s="12" t="s">
        <v>260</v>
      </c>
      <c r="J47" s="12" t="s">
        <v>244</v>
      </c>
      <c r="K47" s="12" t="s">
        <v>244</v>
      </c>
      <c r="L47" s="12" t="s">
        <v>244</v>
      </c>
      <c r="M47" s="12" t="s">
        <v>244</v>
      </c>
      <c r="N47" s="12" t="s">
        <v>243</v>
      </c>
      <c r="O47" s="12" t="s">
        <v>246</v>
      </c>
      <c r="P47" s="12" t="s">
        <v>244</v>
      </c>
      <c r="Q47" s="12" t="s">
        <v>244</v>
      </c>
      <c r="R47" s="12" t="s">
        <v>244</v>
      </c>
      <c r="S47" s="12" t="s">
        <v>245</v>
      </c>
      <c r="T47" s="12" t="s">
        <v>244</v>
      </c>
      <c r="U47" s="12" t="s">
        <v>245</v>
      </c>
      <c r="V47" s="12" t="s">
        <v>244</v>
      </c>
      <c r="W47" s="12" t="s">
        <v>244</v>
      </c>
      <c r="X47" s="12" t="s">
        <v>244</v>
      </c>
      <c r="Y47" s="12" t="s">
        <v>243</v>
      </c>
      <c r="Z47" s="12" t="s">
        <v>245</v>
      </c>
      <c r="AA47" s="12" t="s">
        <v>244</v>
      </c>
      <c r="AB47" s="12" t="s">
        <v>244</v>
      </c>
      <c r="AC47" s="12" t="s">
        <v>244</v>
      </c>
      <c r="AD47" s="12" t="s">
        <v>246</v>
      </c>
      <c r="AE47" s="12" t="s">
        <v>246</v>
      </c>
    </row>
    <row r="49" spans="1:88" x14ac:dyDescent="0.25">
      <c r="A49" s="1" t="s">
        <v>250</v>
      </c>
    </row>
    <row r="50" spans="1:88" x14ac:dyDescent="0.25">
      <c r="A50" t="s">
        <v>0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t="s">
        <v>7</v>
      </c>
      <c r="I50" t="s">
        <v>146</v>
      </c>
      <c r="J50" t="s">
        <v>147</v>
      </c>
      <c r="K50" t="s">
        <v>148</v>
      </c>
      <c r="L50" t="s">
        <v>149</v>
      </c>
      <c r="M50" t="s">
        <v>150</v>
      </c>
      <c r="N50" t="s">
        <v>151</v>
      </c>
      <c r="O50" t="s">
        <v>152</v>
      </c>
      <c r="P50" t="s">
        <v>153</v>
      </c>
      <c r="Q50" t="s">
        <v>154</v>
      </c>
      <c r="R50" t="s">
        <v>155</v>
      </c>
      <c r="S50" t="s">
        <v>156</v>
      </c>
      <c r="T50" t="s">
        <v>157</v>
      </c>
      <c r="U50" t="s">
        <v>158</v>
      </c>
      <c r="V50" t="s">
        <v>159</v>
      </c>
      <c r="W50" t="s">
        <v>160</v>
      </c>
      <c r="X50" t="s">
        <v>161</v>
      </c>
      <c r="Y50" t="s">
        <v>162</v>
      </c>
      <c r="Z50" t="s">
        <v>163</v>
      </c>
      <c r="AA50" t="s">
        <v>164</v>
      </c>
      <c r="AB50" t="s">
        <v>165</v>
      </c>
      <c r="AC50" t="s">
        <v>166</v>
      </c>
      <c r="AD50" t="s">
        <v>167</v>
      </c>
      <c r="AE50" t="s">
        <v>168</v>
      </c>
      <c r="AF50" t="s">
        <v>184</v>
      </c>
      <c r="AG50" t="s">
        <v>185</v>
      </c>
      <c r="AH50" t="s">
        <v>186</v>
      </c>
      <c r="AI50" t="s">
        <v>187</v>
      </c>
      <c r="AJ50" t="s">
        <v>188</v>
      </c>
      <c r="AK50" t="s">
        <v>189</v>
      </c>
      <c r="AL50" t="s">
        <v>190</v>
      </c>
      <c r="AM50" t="s">
        <v>191</v>
      </c>
      <c r="AN50" t="s">
        <v>192</v>
      </c>
      <c r="AO50" t="s">
        <v>193</v>
      </c>
      <c r="AP50" t="s">
        <v>194</v>
      </c>
      <c r="AQ50" t="s">
        <v>195</v>
      </c>
      <c r="AR50" t="s">
        <v>196</v>
      </c>
      <c r="AS50" t="s">
        <v>197</v>
      </c>
      <c r="AT50" t="s">
        <v>198</v>
      </c>
      <c r="AU50" t="s">
        <v>199</v>
      </c>
      <c r="AV50" t="s">
        <v>200</v>
      </c>
      <c r="AW50" t="s">
        <v>201</v>
      </c>
      <c r="AX50" t="s">
        <v>202</v>
      </c>
      <c r="AY50" t="s">
        <v>203</v>
      </c>
      <c r="AZ50" t="s">
        <v>204</v>
      </c>
      <c r="BA50" t="s">
        <v>205</v>
      </c>
      <c r="BB50" t="s">
        <v>206</v>
      </c>
      <c r="BC50" t="s">
        <v>207</v>
      </c>
      <c r="BD50" t="s">
        <v>208</v>
      </c>
      <c r="BE50" t="s">
        <v>209</v>
      </c>
      <c r="BF50" t="s">
        <v>210</v>
      </c>
      <c r="BG50" t="s">
        <v>211</v>
      </c>
      <c r="BH50" t="s">
        <v>212</v>
      </c>
      <c r="BI50" t="s">
        <v>213</v>
      </c>
      <c r="BJ50" t="s">
        <v>214</v>
      </c>
      <c r="BK50" t="s">
        <v>215</v>
      </c>
      <c r="BL50" t="s">
        <v>216</v>
      </c>
      <c r="BM50" t="s">
        <v>217</v>
      </c>
      <c r="BN50" t="s">
        <v>218</v>
      </c>
      <c r="BO50" t="s">
        <v>219</v>
      </c>
      <c r="BP50" t="s">
        <v>220</v>
      </c>
      <c r="BQ50" t="s">
        <v>221</v>
      </c>
      <c r="BR50" t="s">
        <v>222</v>
      </c>
      <c r="BS50" s="5" t="s">
        <v>169</v>
      </c>
      <c r="BT50" s="5" t="s">
        <v>170</v>
      </c>
      <c r="BU50" s="5" t="s">
        <v>171</v>
      </c>
      <c r="BV50" t="s">
        <v>223</v>
      </c>
      <c r="BW50" t="s">
        <v>224</v>
      </c>
      <c r="BX50" t="s">
        <v>225</v>
      </c>
      <c r="BY50" t="s">
        <v>226</v>
      </c>
      <c r="BZ50" s="5" t="s">
        <v>172</v>
      </c>
      <c r="CA50" s="5" t="s">
        <v>173</v>
      </c>
      <c r="CB50" s="5" t="s">
        <v>174</v>
      </c>
      <c r="CC50" t="s">
        <v>227</v>
      </c>
      <c r="CD50" t="s">
        <v>228</v>
      </c>
      <c r="CE50" s="5" t="s">
        <v>175</v>
      </c>
      <c r="CF50" s="5" t="s">
        <v>176</v>
      </c>
      <c r="CG50" t="s">
        <v>229</v>
      </c>
      <c r="CH50" s="5" t="s">
        <v>177</v>
      </c>
      <c r="CI50" t="s">
        <v>230</v>
      </c>
      <c r="CJ50" t="s">
        <v>231</v>
      </c>
    </row>
    <row r="51" spans="1:88" x14ac:dyDescent="0.25">
      <c r="A51" s="9" t="s">
        <v>40</v>
      </c>
      <c r="B51" t="s">
        <v>41</v>
      </c>
      <c r="C51" t="s">
        <v>42</v>
      </c>
      <c r="D51" s="3">
        <v>44163</v>
      </c>
      <c r="E51" s="4">
        <v>0.58194444444444449</v>
      </c>
      <c r="F51">
        <v>3110</v>
      </c>
      <c r="G51" t="s">
        <v>8</v>
      </c>
      <c r="H51" t="s">
        <v>9</v>
      </c>
      <c r="I51">
        <v>53.21</v>
      </c>
      <c r="J51">
        <v>661.1</v>
      </c>
      <c r="K51">
        <v>681.3</v>
      </c>
      <c r="L51">
        <v>702.7</v>
      </c>
      <c r="M51">
        <v>49.89</v>
      </c>
      <c r="N51">
        <v>55.72</v>
      </c>
      <c r="O51">
        <v>490.6</v>
      </c>
      <c r="P51">
        <v>335.4</v>
      </c>
      <c r="Q51">
        <v>335.8</v>
      </c>
      <c r="R51">
        <v>1353</v>
      </c>
      <c r="S51">
        <v>1487</v>
      </c>
      <c r="T51">
        <v>1337</v>
      </c>
      <c r="U51">
        <v>1302</v>
      </c>
      <c r="V51">
        <v>1416</v>
      </c>
      <c r="W51">
        <v>10.54</v>
      </c>
      <c r="X51">
        <v>11.06</v>
      </c>
      <c r="Y51">
        <v>11.48</v>
      </c>
      <c r="Z51">
        <v>57.07</v>
      </c>
      <c r="AA51">
        <v>55.19</v>
      </c>
      <c r="AB51">
        <v>10.43</v>
      </c>
      <c r="AC51">
        <v>10.66</v>
      </c>
      <c r="AD51">
        <v>10.93</v>
      </c>
      <c r="AE51">
        <v>10.74</v>
      </c>
      <c r="AF51" t="s">
        <v>143</v>
      </c>
      <c r="AG51">
        <v>0.95</v>
      </c>
      <c r="AH51">
        <v>0.48</v>
      </c>
      <c r="AI51">
        <v>1.47</v>
      </c>
      <c r="AJ51">
        <v>0.54</v>
      </c>
      <c r="AK51">
        <v>3.68</v>
      </c>
      <c r="AL51">
        <v>0.56999999999999995</v>
      </c>
      <c r="AM51">
        <v>10.63</v>
      </c>
      <c r="AN51">
        <v>1.87</v>
      </c>
      <c r="AO51">
        <v>1.06</v>
      </c>
      <c r="AP51">
        <v>2.83</v>
      </c>
      <c r="AQ51">
        <v>16.13</v>
      </c>
      <c r="AR51">
        <v>0.8</v>
      </c>
      <c r="AS51">
        <v>1.99</v>
      </c>
      <c r="AT51">
        <v>0.96</v>
      </c>
      <c r="AU51">
        <v>0.49</v>
      </c>
      <c r="AV51">
        <v>0.94</v>
      </c>
      <c r="AW51">
        <v>1.62</v>
      </c>
      <c r="AX51">
        <v>3.63</v>
      </c>
      <c r="AY51">
        <v>0.86</v>
      </c>
      <c r="AZ51">
        <v>0.61</v>
      </c>
      <c r="BA51">
        <v>0.56000000000000005</v>
      </c>
      <c r="BB51">
        <v>0.86</v>
      </c>
      <c r="BC51">
        <v>1.04</v>
      </c>
      <c r="BD51" t="s">
        <v>145</v>
      </c>
      <c r="BE51">
        <v>2631552</v>
      </c>
      <c r="BF51">
        <v>43995.53</v>
      </c>
      <c r="BG51">
        <v>17221020</v>
      </c>
      <c r="BH51">
        <v>2625830</v>
      </c>
      <c r="BI51">
        <v>650.04</v>
      </c>
      <c r="BJ51">
        <v>1810376</v>
      </c>
      <c r="BK51">
        <v>94902.55</v>
      </c>
      <c r="BL51">
        <v>6782.9</v>
      </c>
      <c r="BM51">
        <v>12074120</v>
      </c>
      <c r="BN51">
        <v>1591973</v>
      </c>
      <c r="BO51">
        <v>175.56</v>
      </c>
      <c r="BP51">
        <v>83821.2</v>
      </c>
      <c r="BQ51">
        <v>1886.87</v>
      </c>
      <c r="BR51">
        <v>1353892</v>
      </c>
      <c r="BS51">
        <v>22292.73</v>
      </c>
      <c r="BT51">
        <v>556954.1</v>
      </c>
      <c r="BU51">
        <v>7509502</v>
      </c>
      <c r="BV51">
        <v>4973.8599999999997</v>
      </c>
      <c r="BW51">
        <v>356606.6</v>
      </c>
      <c r="BX51">
        <v>431197.9</v>
      </c>
      <c r="BY51">
        <v>181370.4</v>
      </c>
      <c r="BZ51">
        <v>2316.5100000000002</v>
      </c>
      <c r="CA51">
        <v>22252.26</v>
      </c>
      <c r="CB51">
        <v>219350.7</v>
      </c>
      <c r="CC51">
        <v>2084408</v>
      </c>
      <c r="CD51">
        <v>65822.38</v>
      </c>
      <c r="CE51">
        <v>1660889</v>
      </c>
      <c r="CF51">
        <v>111085.5</v>
      </c>
      <c r="CG51">
        <v>58040.59</v>
      </c>
      <c r="CH51">
        <v>2058665</v>
      </c>
      <c r="CI51">
        <v>454087</v>
      </c>
      <c r="CJ51">
        <v>417048.7</v>
      </c>
    </row>
    <row r="52" spans="1:88" x14ac:dyDescent="0.25">
      <c r="A52" s="9" t="s">
        <v>43</v>
      </c>
      <c r="B52" t="s">
        <v>41</v>
      </c>
      <c r="C52" t="s">
        <v>42</v>
      </c>
      <c r="D52" s="3">
        <v>44163</v>
      </c>
      <c r="E52" s="4">
        <v>0.58611111111111114</v>
      </c>
      <c r="F52">
        <v>3110</v>
      </c>
      <c r="G52" t="s">
        <v>8</v>
      </c>
      <c r="H52" t="s">
        <v>9</v>
      </c>
      <c r="I52">
        <v>52.94</v>
      </c>
      <c r="J52">
        <v>670.6</v>
      </c>
      <c r="K52">
        <v>673.9</v>
      </c>
      <c r="L52">
        <v>696.1</v>
      </c>
      <c r="M52">
        <v>54.34</v>
      </c>
      <c r="N52">
        <v>55.17</v>
      </c>
      <c r="O52">
        <v>489.8</v>
      </c>
      <c r="P52">
        <v>343.4</v>
      </c>
      <c r="Q52">
        <v>332.6</v>
      </c>
      <c r="R52">
        <v>1352</v>
      </c>
      <c r="S52">
        <v>1180</v>
      </c>
      <c r="T52">
        <v>1323</v>
      </c>
      <c r="U52">
        <v>1329</v>
      </c>
      <c r="V52">
        <v>1401</v>
      </c>
      <c r="W52">
        <v>10.56</v>
      </c>
      <c r="X52">
        <v>10.97</v>
      </c>
      <c r="Y52">
        <v>11.42</v>
      </c>
      <c r="Z52">
        <v>56.83</v>
      </c>
      <c r="AA52">
        <v>55.19</v>
      </c>
      <c r="AB52">
        <v>10.34</v>
      </c>
      <c r="AC52">
        <v>10.58</v>
      </c>
      <c r="AD52">
        <v>10.78</v>
      </c>
      <c r="AE52">
        <v>10.58</v>
      </c>
      <c r="AF52" t="s">
        <v>143</v>
      </c>
      <c r="AG52">
        <v>0.42</v>
      </c>
      <c r="AH52">
        <v>1.56</v>
      </c>
      <c r="AI52">
        <v>0.57999999999999996</v>
      </c>
      <c r="AJ52">
        <v>0.56000000000000005</v>
      </c>
      <c r="AK52">
        <v>6</v>
      </c>
      <c r="AL52">
        <v>0.23</v>
      </c>
      <c r="AM52">
        <v>10.77</v>
      </c>
      <c r="AN52">
        <v>1.62</v>
      </c>
      <c r="AO52">
        <v>0.77</v>
      </c>
      <c r="AP52">
        <v>3.25</v>
      </c>
      <c r="AQ52">
        <v>18.100000000000001</v>
      </c>
      <c r="AR52">
        <v>0.95</v>
      </c>
      <c r="AS52">
        <v>5.85</v>
      </c>
      <c r="AT52">
        <v>0.78</v>
      </c>
      <c r="AU52">
        <v>1.9</v>
      </c>
      <c r="AV52">
        <v>0.27</v>
      </c>
      <c r="AW52">
        <v>0.66</v>
      </c>
      <c r="AX52">
        <v>3.6</v>
      </c>
      <c r="AY52">
        <v>0.16</v>
      </c>
      <c r="AZ52">
        <v>0.72</v>
      </c>
      <c r="BA52">
        <v>0.27</v>
      </c>
      <c r="BB52">
        <v>0.19</v>
      </c>
      <c r="BC52">
        <v>0.57999999999999996</v>
      </c>
      <c r="BD52" t="s">
        <v>145</v>
      </c>
      <c r="BE52">
        <v>2596735</v>
      </c>
      <c r="BF52">
        <v>44203.98</v>
      </c>
      <c r="BG52">
        <v>16896760</v>
      </c>
      <c r="BH52">
        <v>2579943</v>
      </c>
      <c r="BI52">
        <v>700.04</v>
      </c>
      <c r="BJ52">
        <v>1778238</v>
      </c>
      <c r="BK52">
        <v>95091.56</v>
      </c>
      <c r="BL52">
        <v>6875.19</v>
      </c>
      <c r="BM52">
        <v>11875200</v>
      </c>
      <c r="BN52">
        <v>1596038</v>
      </c>
      <c r="BO52">
        <v>137.78</v>
      </c>
      <c r="BP52">
        <v>82266.61</v>
      </c>
      <c r="BQ52">
        <v>1906.86</v>
      </c>
      <c r="BR52">
        <v>1328863</v>
      </c>
      <c r="BS52">
        <v>22082.39</v>
      </c>
      <c r="BT52">
        <v>558799.4</v>
      </c>
      <c r="BU52">
        <v>7448421</v>
      </c>
      <c r="BV52">
        <v>4934.22</v>
      </c>
      <c r="BW52">
        <v>350798.5</v>
      </c>
      <c r="BX52">
        <v>425357.8</v>
      </c>
      <c r="BY52">
        <v>181211.8</v>
      </c>
      <c r="BZ52">
        <v>2277.61</v>
      </c>
      <c r="CA52">
        <v>22185.11</v>
      </c>
      <c r="CB52">
        <v>217270.2</v>
      </c>
      <c r="CC52">
        <v>2064889</v>
      </c>
      <c r="CD52">
        <v>65089.87</v>
      </c>
      <c r="CE52">
        <v>1656426</v>
      </c>
      <c r="CF52">
        <v>110463.5</v>
      </c>
      <c r="CG52">
        <v>57403.16</v>
      </c>
      <c r="CH52">
        <v>2067837</v>
      </c>
      <c r="CI52">
        <v>450000.1</v>
      </c>
      <c r="CJ52">
        <v>412440.8</v>
      </c>
    </row>
    <row r="53" spans="1:88" x14ac:dyDescent="0.25">
      <c r="A53" s="9" t="s">
        <v>94</v>
      </c>
      <c r="B53" t="s">
        <v>41</v>
      </c>
      <c r="C53" t="s">
        <v>42</v>
      </c>
      <c r="D53" s="3">
        <v>44163</v>
      </c>
      <c r="E53" s="4">
        <v>0.68472222222222223</v>
      </c>
      <c r="F53">
        <v>3110</v>
      </c>
      <c r="G53" t="s">
        <v>8</v>
      </c>
      <c r="H53" t="s">
        <v>9</v>
      </c>
      <c r="I53">
        <v>50.41</v>
      </c>
      <c r="J53">
        <v>593.70000000000005</v>
      </c>
      <c r="K53">
        <v>635.20000000000005</v>
      </c>
      <c r="L53">
        <v>663.8</v>
      </c>
      <c r="M53">
        <v>50.08</v>
      </c>
      <c r="N53">
        <v>51.21</v>
      </c>
      <c r="O53">
        <v>475.9</v>
      </c>
      <c r="P53">
        <v>341.4</v>
      </c>
      <c r="Q53">
        <v>331.4</v>
      </c>
      <c r="R53">
        <v>1349</v>
      </c>
      <c r="S53">
        <v>1587</v>
      </c>
      <c r="T53">
        <v>1292</v>
      </c>
      <c r="U53">
        <v>1391</v>
      </c>
      <c r="V53">
        <v>1361</v>
      </c>
      <c r="W53">
        <v>10.77</v>
      </c>
      <c r="X53">
        <v>11.01</v>
      </c>
      <c r="Y53">
        <v>11.49</v>
      </c>
      <c r="Z53">
        <v>60.05</v>
      </c>
      <c r="AA53">
        <v>56.18</v>
      </c>
      <c r="AB53">
        <v>10.199999999999999</v>
      </c>
      <c r="AC53">
        <v>11.07</v>
      </c>
      <c r="AD53">
        <v>10.73</v>
      </c>
      <c r="AE53">
        <v>10.41</v>
      </c>
      <c r="AF53" t="s">
        <v>143</v>
      </c>
      <c r="AG53">
        <v>0.93</v>
      </c>
      <c r="AH53">
        <v>3.32</v>
      </c>
      <c r="AI53">
        <v>0.84</v>
      </c>
      <c r="AJ53">
        <v>0.25</v>
      </c>
      <c r="AK53">
        <v>10.31</v>
      </c>
      <c r="AL53">
        <v>0.52</v>
      </c>
      <c r="AM53">
        <v>13.67</v>
      </c>
      <c r="AN53">
        <v>4.83</v>
      </c>
      <c r="AO53">
        <v>0.92</v>
      </c>
      <c r="AP53">
        <v>5.65</v>
      </c>
      <c r="AQ53">
        <v>4.4000000000000004</v>
      </c>
      <c r="AR53">
        <v>1.85</v>
      </c>
      <c r="AS53">
        <v>8.9700000000000006</v>
      </c>
      <c r="AT53">
        <v>0.89</v>
      </c>
      <c r="AU53">
        <v>1.35</v>
      </c>
      <c r="AV53">
        <v>0.74</v>
      </c>
      <c r="AW53">
        <v>0.73</v>
      </c>
      <c r="AX53">
        <v>3.44</v>
      </c>
      <c r="AY53">
        <v>0.73</v>
      </c>
      <c r="AZ53">
        <v>0.77</v>
      </c>
      <c r="BA53">
        <v>0.97</v>
      </c>
      <c r="BB53">
        <v>1.03</v>
      </c>
      <c r="BC53">
        <v>0.94</v>
      </c>
      <c r="BD53" t="s">
        <v>145</v>
      </c>
      <c r="BE53">
        <v>1344534</v>
      </c>
      <c r="BF53">
        <v>24849.45</v>
      </c>
      <c r="BG53">
        <v>8660619</v>
      </c>
      <c r="BH53">
        <v>1337938</v>
      </c>
      <c r="BI53">
        <v>410.02</v>
      </c>
      <c r="BJ53">
        <v>898403.6</v>
      </c>
      <c r="BK53">
        <v>57000.14</v>
      </c>
      <c r="BL53">
        <v>4338.57</v>
      </c>
      <c r="BM53">
        <v>6437011</v>
      </c>
      <c r="BN53">
        <v>980500.4</v>
      </c>
      <c r="BO53">
        <v>117.78</v>
      </c>
      <c r="BP53">
        <v>43667.33</v>
      </c>
      <c r="BQ53">
        <v>1266.77</v>
      </c>
      <c r="BR53">
        <v>701949.1</v>
      </c>
      <c r="BS53">
        <v>14020.94</v>
      </c>
      <c r="BT53">
        <v>342811.3</v>
      </c>
      <c r="BU53">
        <v>4050513</v>
      </c>
      <c r="BV53">
        <v>3195.21</v>
      </c>
      <c r="BW53">
        <v>191489.4</v>
      </c>
      <c r="BX53">
        <v>232782.4</v>
      </c>
      <c r="BY53">
        <v>117417.2</v>
      </c>
      <c r="BZ53">
        <v>1621.59</v>
      </c>
      <c r="CA53">
        <v>15736.05</v>
      </c>
      <c r="CB53">
        <v>120654.5</v>
      </c>
      <c r="CC53">
        <v>1167130</v>
      </c>
      <c r="CD53">
        <v>36020.85</v>
      </c>
      <c r="CE53">
        <v>929383.2</v>
      </c>
      <c r="CF53">
        <v>62935.83</v>
      </c>
      <c r="CG53">
        <v>33697.760000000002</v>
      </c>
      <c r="CH53">
        <v>1169469</v>
      </c>
      <c r="CI53">
        <v>253330.1</v>
      </c>
      <c r="CJ53">
        <v>229548.5</v>
      </c>
    </row>
    <row r="54" spans="1:88" x14ac:dyDescent="0.25">
      <c r="A54" s="9" t="s">
        <v>138</v>
      </c>
      <c r="B54" t="s">
        <v>41</v>
      </c>
      <c r="C54" t="s">
        <v>42</v>
      </c>
      <c r="D54" s="3">
        <v>44163</v>
      </c>
      <c r="E54" s="4">
        <v>0.78055555555555556</v>
      </c>
      <c r="F54">
        <v>3110</v>
      </c>
      <c r="G54" t="s">
        <v>8</v>
      </c>
      <c r="H54" t="s">
        <v>9</v>
      </c>
      <c r="I54">
        <v>46.12</v>
      </c>
      <c r="J54">
        <v>566.79999999999995</v>
      </c>
      <c r="K54">
        <v>615.79999999999995</v>
      </c>
      <c r="L54">
        <v>627.6</v>
      </c>
      <c r="M54">
        <v>52.49</v>
      </c>
      <c r="N54">
        <v>51.78</v>
      </c>
      <c r="O54">
        <v>465.2</v>
      </c>
      <c r="P54">
        <v>338.1</v>
      </c>
      <c r="Q54">
        <v>337.6</v>
      </c>
      <c r="R54">
        <v>1318</v>
      </c>
      <c r="S54">
        <v>1607</v>
      </c>
      <c r="T54">
        <v>1321</v>
      </c>
      <c r="U54">
        <v>1456</v>
      </c>
      <c r="V54">
        <v>1383</v>
      </c>
      <c r="W54">
        <v>11.25</v>
      </c>
      <c r="X54">
        <v>11.12</v>
      </c>
      <c r="Y54">
        <v>11.74</v>
      </c>
      <c r="Z54">
        <v>61.14</v>
      </c>
      <c r="AA54">
        <v>54.56</v>
      </c>
      <c r="AB54">
        <v>10.25</v>
      </c>
      <c r="AC54">
        <v>11.39</v>
      </c>
      <c r="AD54">
        <v>10.67</v>
      </c>
      <c r="AE54">
        <v>10.23</v>
      </c>
      <c r="AF54" t="s">
        <v>143</v>
      </c>
      <c r="AG54">
        <v>1.41</v>
      </c>
      <c r="AH54">
        <v>2.02</v>
      </c>
      <c r="AI54">
        <v>1.29</v>
      </c>
      <c r="AJ54">
        <v>2.48</v>
      </c>
      <c r="AK54">
        <v>6.86</v>
      </c>
      <c r="AL54">
        <v>8.33</v>
      </c>
      <c r="AM54">
        <v>11.03</v>
      </c>
      <c r="AN54">
        <v>1.8</v>
      </c>
      <c r="AO54">
        <v>1.07</v>
      </c>
      <c r="AP54">
        <v>5.81</v>
      </c>
      <c r="AQ54">
        <v>19.420000000000002</v>
      </c>
      <c r="AR54">
        <v>5.44</v>
      </c>
      <c r="AS54">
        <v>3</v>
      </c>
      <c r="AT54">
        <v>4.9800000000000004</v>
      </c>
      <c r="AU54">
        <v>4.96</v>
      </c>
      <c r="AV54">
        <v>0.06</v>
      </c>
      <c r="AW54">
        <v>4.17</v>
      </c>
      <c r="AX54">
        <v>3.87</v>
      </c>
      <c r="AY54">
        <v>0.51</v>
      </c>
      <c r="AZ54">
        <v>1.07</v>
      </c>
      <c r="BA54">
        <v>0.76</v>
      </c>
      <c r="BB54">
        <v>0.97</v>
      </c>
      <c r="BC54">
        <v>0.43</v>
      </c>
      <c r="BD54" t="s">
        <v>145</v>
      </c>
      <c r="BE54">
        <v>886755.8</v>
      </c>
      <c r="BF54">
        <v>17219.48</v>
      </c>
      <c r="BG54">
        <v>6052070</v>
      </c>
      <c r="BH54">
        <v>911927.4</v>
      </c>
      <c r="BI54">
        <v>312.24</v>
      </c>
      <c r="BJ54">
        <v>655040.30000000005</v>
      </c>
      <c r="BK54">
        <v>39406.75</v>
      </c>
      <c r="BL54">
        <v>3120.45</v>
      </c>
      <c r="BM54">
        <v>4716002</v>
      </c>
      <c r="BN54">
        <v>680304.8</v>
      </c>
      <c r="BO54">
        <v>86.67</v>
      </c>
      <c r="BP54">
        <v>32212.65</v>
      </c>
      <c r="BQ54">
        <v>962.29</v>
      </c>
      <c r="BR54">
        <v>514241.4</v>
      </c>
      <c r="BS54">
        <v>10179.200000000001</v>
      </c>
      <c r="BT54">
        <v>243265</v>
      </c>
      <c r="BU54">
        <v>2919649</v>
      </c>
      <c r="BV54">
        <v>2422.08</v>
      </c>
      <c r="BW54">
        <v>139399</v>
      </c>
      <c r="BX54">
        <v>171420.3</v>
      </c>
      <c r="BY54">
        <v>84786.94</v>
      </c>
      <c r="BZ54">
        <v>1245.99</v>
      </c>
      <c r="CA54">
        <v>12009.78</v>
      </c>
      <c r="CB54">
        <v>90892.59</v>
      </c>
      <c r="CC54">
        <v>853946.6</v>
      </c>
      <c r="CD54">
        <v>26813</v>
      </c>
      <c r="CE54">
        <v>687996</v>
      </c>
      <c r="CF54">
        <v>47726.57</v>
      </c>
      <c r="CG54">
        <v>25678.14</v>
      </c>
      <c r="CH54">
        <v>866695.3</v>
      </c>
      <c r="CI54">
        <v>186672.9</v>
      </c>
      <c r="CJ54">
        <v>167265.9</v>
      </c>
    </row>
    <row r="55" spans="1:88" x14ac:dyDescent="0.25">
      <c r="H55" s="12" t="s">
        <v>234</v>
      </c>
      <c r="I55" s="12">
        <f>AVERAGE(I51:I54)</f>
        <v>50.67</v>
      </c>
      <c r="J55" s="12">
        <f t="shared" ref="J55:AE55" si="8">AVERAGE(J51:J54)</f>
        <v>623.04999999999995</v>
      </c>
      <c r="K55" s="12">
        <f t="shared" si="8"/>
        <v>651.54999999999995</v>
      </c>
      <c r="L55" s="12">
        <f t="shared" si="8"/>
        <v>672.55000000000007</v>
      </c>
      <c r="M55" s="12">
        <f t="shared" si="8"/>
        <v>51.7</v>
      </c>
      <c r="N55" s="12">
        <f t="shared" si="8"/>
        <v>53.47</v>
      </c>
      <c r="O55" s="12">
        <f t="shared" si="8"/>
        <v>480.37500000000006</v>
      </c>
      <c r="P55" s="12">
        <f t="shared" si="8"/>
        <v>339.57499999999999</v>
      </c>
      <c r="Q55" s="12">
        <f t="shared" si="8"/>
        <v>334.35</v>
      </c>
      <c r="R55" s="12">
        <f t="shared" si="8"/>
        <v>1343</v>
      </c>
      <c r="S55" s="12">
        <f t="shared" si="8"/>
        <v>1465.25</v>
      </c>
      <c r="T55" s="12">
        <f t="shared" si="8"/>
        <v>1318.25</v>
      </c>
      <c r="U55" s="12">
        <f t="shared" si="8"/>
        <v>1369.5</v>
      </c>
      <c r="V55" s="12">
        <f t="shared" si="8"/>
        <v>1390.25</v>
      </c>
      <c r="W55" s="12">
        <f t="shared" si="8"/>
        <v>10.780000000000001</v>
      </c>
      <c r="X55" s="12">
        <f t="shared" si="8"/>
        <v>11.04</v>
      </c>
      <c r="Y55" s="12">
        <f t="shared" si="8"/>
        <v>11.532500000000001</v>
      </c>
      <c r="Z55" s="12">
        <f t="shared" si="8"/>
        <v>58.772499999999994</v>
      </c>
      <c r="AA55" s="12">
        <f t="shared" si="8"/>
        <v>55.28</v>
      </c>
      <c r="AB55" s="12">
        <f t="shared" si="8"/>
        <v>10.305</v>
      </c>
      <c r="AC55" s="12">
        <f t="shared" si="8"/>
        <v>10.925000000000001</v>
      </c>
      <c r="AD55" s="12">
        <f t="shared" si="8"/>
        <v>10.7775</v>
      </c>
      <c r="AE55" s="12">
        <f t="shared" si="8"/>
        <v>10.49</v>
      </c>
    </row>
    <row r="56" spans="1:88" x14ac:dyDescent="0.25">
      <c r="H56" s="12" t="s">
        <v>235</v>
      </c>
      <c r="I56" s="12">
        <f>_xlfn.STDEV.P(I51:I54)</f>
        <v>2.8449340941399686</v>
      </c>
      <c r="J56" s="12">
        <f t="shared" ref="J56:AE56" si="9">_xlfn.STDEV.P(J51:J54)</f>
        <v>43.972406120202265</v>
      </c>
      <c r="K56" s="12">
        <f t="shared" si="9"/>
        <v>27.064598648418926</v>
      </c>
      <c r="L56" s="12">
        <f t="shared" si="9"/>
        <v>29.83575874684605</v>
      </c>
      <c r="M56" s="12">
        <f t="shared" si="9"/>
        <v>1.8367226246769015</v>
      </c>
      <c r="N56" s="12">
        <f t="shared" si="9"/>
        <v>1.9947556241304343</v>
      </c>
      <c r="O56" s="12">
        <f t="shared" si="9"/>
        <v>10.531945451814698</v>
      </c>
      <c r="P56" s="12">
        <f t="shared" si="9"/>
        <v>3.0646166155002108</v>
      </c>
      <c r="Q56" s="12">
        <f t="shared" si="9"/>
        <v>2.4713356712514911</v>
      </c>
      <c r="R56" s="12">
        <f t="shared" si="9"/>
        <v>14.508618128546908</v>
      </c>
      <c r="S56" s="12">
        <f t="shared" si="9"/>
        <v>170.84843429191852</v>
      </c>
      <c r="T56" s="12">
        <f t="shared" si="9"/>
        <v>16.361158271956175</v>
      </c>
      <c r="U56" s="12">
        <f t="shared" si="9"/>
        <v>59.457968347396466</v>
      </c>
      <c r="V56" s="12">
        <f t="shared" si="9"/>
        <v>20.535031044534605</v>
      </c>
      <c r="W56" s="12">
        <f t="shared" si="9"/>
        <v>0.28591956910991601</v>
      </c>
      <c r="X56" s="12">
        <f t="shared" si="9"/>
        <v>5.6124860801608716E-2</v>
      </c>
      <c r="Y56" s="12">
        <f t="shared" si="9"/>
        <v>0.12275483697190923</v>
      </c>
      <c r="Z56" s="12">
        <f t="shared" si="9"/>
        <v>1.864730208367956</v>
      </c>
      <c r="AA56" s="12">
        <f t="shared" si="9"/>
        <v>0.57978444270263008</v>
      </c>
      <c r="AB56" s="12">
        <f t="shared" si="9"/>
        <v>8.7891979156234826E-2</v>
      </c>
      <c r="AC56" s="12">
        <f t="shared" si="9"/>
        <v>0.32653483734511413</v>
      </c>
      <c r="AD56" s="12">
        <f t="shared" si="9"/>
        <v>9.6274347569848387E-2</v>
      </c>
      <c r="AE56" s="12">
        <f t="shared" si="9"/>
        <v>0.19013153341831535</v>
      </c>
    </row>
    <row r="57" spans="1:88" x14ac:dyDescent="0.25">
      <c r="H57" s="12" t="s">
        <v>239</v>
      </c>
      <c r="I57" s="7">
        <v>53.16818285253126</v>
      </c>
      <c r="J57" s="7">
        <v>661.84230171904323</v>
      </c>
      <c r="K57" s="7">
        <v>661.84230171904323</v>
      </c>
      <c r="L57" s="7">
        <v>661.84230171904323</v>
      </c>
      <c r="M57" s="7">
        <v>53.184138093959447</v>
      </c>
      <c r="N57" s="7">
        <v>53.184138093959447</v>
      </c>
      <c r="O57" s="7">
        <v>530.32006845681178</v>
      </c>
      <c r="P57" s="7">
        <v>330.85497986354898</v>
      </c>
      <c r="Q57" s="7">
        <v>330.85497986354898</v>
      </c>
      <c r="R57" s="7">
        <v>1323.4199194541959</v>
      </c>
      <c r="S57" s="7">
        <v>1323.4199194541959</v>
      </c>
      <c r="T57" s="7">
        <v>1323.4199194541959</v>
      </c>
      <c r="U57" s="7">
        <v>1323.4199194541959</v>
      </c>
      <c r="V57" s="7">
        <v>1323.4199194541959</v>
      </c>
      <c r="W57" s="7">
        <v>10.636827618791889</v>
      </c>
      <c r="X57" s="7">
        <v>10.636827618791889</v>
      </c>
      <c r="Y57" s="7">
        <v>10.636827618791889</v>
      </c>
      <c r="Z57" s="7">
        <v>53.237322232053401</v>
      </c>
      <c r="AA57" s="7">
        <v>53.146909197293674</v>
      </c>
      <c r="AB57" s="7">
        <v>10.590502697139527</v>
      </c>
      <c r="AC57" s="7">
        <v>10.636827618791889</v>
      </c>
      <c r="AD57" s="7">
        <v>10.636827618791889</v>
      </c>
      <c r="AE57" s="7">
        <v>10.636827618791889</v>
      </c>
    </row>
    <row r="58" spans="1:88" x14ac:dyDescent="0.25">
      <c r="H58" s="12" t="s">
        <v>240</v>
      </c>
      <c r="I58" s="12">
        <f>I55/I57</f>
        <v>0.95301357468882686</v>
      </c>
      <c r="J58" s="12">
        <f t="shared" ref="J58:AE58" si="10">J55/J57</f>
        <v>0.94138739452240261</v>
      </c>
      <c r="K58" s="12">
        <f t="shared" si="10"/>
        <v>0.98444901195902645</v>
      </c>
      <c r="L58" s="12">
        <f t="shared" si="10"/>
        <v>1.0161786248070652</v>
      </c>
      <c r="M58" s="12">
        <f t="shared" si="10"/>
        <v>0.97209434716536258</v>
      </c>
      <c r="N58" s="12">
        <f t="shared" si="10"/>
        <v>1.0053749466717976</v>
      </c>
      <c r="O58" s="12">
        <f t="shared" si="10"/>
        <v>0.90582089679889388</v>
      </c>
      <c r="P58" s="12">
        <f t="shared" si="10"/>
        <v>1.0263560190027887</v>
      </c>
      <c r="Q58" s="12">
        <f t="shared" si="10"/>
        <v>1.0105636014240815</v>
      </c>
      <c r="R58" s="12">
        <f t="shared" si="10"/>
        <v>1.0147950625934958</v>
      </c>
      <c r="S58" s="12">
        <f t="shared" si="10"/>
        <v>1.1071693711579447</v>
      </c>
      <c r="T58" s="12">
        <f t="shared" si="10"/>
        <v>0.99609351546081604</v>
      </c>
      <c r="U58" s="12">
        <f t="shared" si="10"/>
        <v>1.0348189413416178</v>
      </c>
      <c r="V58" s="12">
        <f t="shared" si="10"/>
        <v>1.05049801621043</v>
      </c>
      <c r="W58" s="12">
        <f t="shared" si="10"/>
        <v>1.0134600640660165</v>
      </c>
      <c r="X58" s="12">
        <f t="shared" si="10"/>
        <v>1.0379034422345843</v>
      </c>
      <c r="Y58" s="12">
        <f t="shared" si="10"/>
        <v>1.0842048412654299</v>
      </c>
      <c r="Z58" s="12">
        <f t="shared" si="10"/>
        <v>1.103971753947721</v>
      </c>
      <c r="AA58" s="12">
        <f t="shared" si="10"/>
        <v>1.0401357451434814</v>
      </c>
      <c r="AB58" s="12">
        <f t="shared" si="10"/>
        <v>0.97304162934431415</v>
      </c>
      <c r="AC58" s="12">
        <f t="shared" si="10"/>
        <v>1.027091948044641</v>
      </c>
      <c r="AD58" s="12">
        <f t="shared" si="10"/>
        <v>1.0132250315836262</v>
      </c>
      <c r="AE58" s="12">
        <f t="shared" si="10"/>
        <v>0.98619629610876736</v>
      </c>
    </row>
    <row r="59" spans="1:88" x14ac:dyDescent="0.25">
      <c r="H59" s="12" t="s">
        <v>241</v>
      </c>
      <c r="I59" s="12" t="s">
        <v>244</v>
      </c>
      <c r="J59" s="12" t="s">
        <v>243</v>
      </c>
      <c r="K59" s="12" t="s">
        <v>244</v>
      </c>
      <c r="L59" s="12" t="s">
        <v>244</v>
      </c>
      <c r="M59" s="12" t="s">
        <v>244</v>
      </c>
      <c r="N59" s="12" t="s">
        <v>244</v>
      </c>
      <c r="O59" s="12" t="s">
        <v>243</v>
      </c>
      <c r="P59" s="12" t="s">
        <v>244</v>
      </c>
      <c r="Q59" s="12" t="s">
        <v>244</v>
      </c>
      <c r="R59" s="12" t="s">
        <v>244</v>
      </c>
      <c r="S59" s="12" t="s">
        <v>243</v>
      </c>
      <c r="T59" s="12" t="s">
        <v>244</v>
      </c>
      <c r="U59" s="12" t="s">
        <v>244</v>
      </c>
      <c r="V59" s="12" t="s">
        <v>243</v>
      </c>
      <c r="W59" s="12" t="s">
        <v>244</v>
      </c>
      <c r="X59" s="12" t="s">
        <v>244</v>
      </c>
      <c r="Y59" s="12" t="s">
        <v>243</v>
      </c>
      <c r="Z59" s="12" t="s">
        <v>243</v>
      </c>
      <c r="AA59" s="12" t="s">
        <v>244</v>
      </c>
      <c r="AB59" s="12" t="s">
        <v>244</v>
      </c>
      <c r="AC59" s="12" t="s">
        <v>244</v>
      </c>
      <c r="AD59" s="12" t="s">
        <v>244</v>
      </c>
      <c r="AE59" s="12" t="s">
        <v>244</v>
      </c>
    </row>
    <row r="61" spans="1:88" x14ac:dyDescent="0.25">
      <c r="A61" s="1" t="s">
        <v>251</v>
      </c>
    </row>
    <row r="62" spans="1:88" x14ac:dyDescent="0.25">
      <c r="A62" t="s">
        <v>0</v>
      </c>
      <c r="B62" t="s">
        <v>1</v>
      </c>
      <c r="C62" t="s">
        <v>2</v>
      </c>
      <c r="D62" t="s">
        <v>3</v>
      </c>
      <c r="E62" t="s">
        <v>4</v>
      </c>
      <c r="F62" t="s">
        <v>5</v>
      </c>
      <c r="G62" t="s">
        <v>6</v>
      </c>
      <c r="H62" t="s">
        <v>7</v>
      </c>
      <c r="I62" t="s">
        <v>146</v>
      </c>
      <c r="J62" t="s">
        <v>147</v>
      </c>
      <c r="K62" t="s">
        <v>148</v>
      </c>
      <c r="L62" t="s">
        <v>149</v>
      </c>
      <c r="M62" t="s">
        <v>150</v>
      </c>
      <c r="N62" t="s">
        <v>151</v>
      </c>
      <c r="O62" t="s">
        <v>152</v>
      </c>
      <c r="P62" t="s">
        <v>153</v>
      </c>
      <c r="Q62" t="s">
        <v>154</v>
      </c>
      <c r="R62" t="s">
        <v>155</v>
      </c>
      <c r="S62" t="s">
        <v>156</v>
      </c>
      <c r="T62" t="s">
        <v>157</v>
      </c>
      <c r="U62" t="s">
        <v>158</v>
      </c>
      <c r="V62" t="s">
        <v>159</v>
      </c>
      <c r="W62" t="s">
        <v>160</v>
      </c>
      <c r="X62" t="s">
        <v>161</v>
      </c>
      <c r="Y62" t="s">
        <v>162</v>
      </c>
      <c r="Z62" t="s">
        <v>163</v>
      </c>
      <c r="AA62" t="s">
        <v>164</v>
      </c>
      <c r="AB62" t="s">
        <v>165</v>
      </c>
      <c r="AC62" t="s">
        <v>166</v>
      </c>
      <c r="AD62" t="s">
        <v>167</v>
      </c>
      <c r="AE62" t="s">
        <v>168</v>
      </c>
      <c r="AF62" t="s">
        <v>184</v>
      </c>
      <c r="AG62" t="s">
        <v>185</v>
      </c>
      <c r="AH62" t="s">
        <v>186</v>
      </c>
      <c r="AI62" t="s">
        <v>187</v>
      </c>
      <c r="AJ62" t="s">
        <v>188</v>
      </c>
      <c r="AK62" t="s">
        <v>189</v>
      </c>
      <c r="AL62" t="s">
        <v>190</v>
      </c>
      <c r="AM62" t="s">
        <v>191</v>
      </c>
      <c r="AN62" t="s">
        <v>192</v>
      </c>
      <c r="AO62" t="s">
        <v>193</v>
      </c>
      <c r="AP62" t="s">
        <v>194</v>
      </c>
      <c r="AQ62" t="s">
        <v>195</v>
      </c>
      <c r="AR62" t="s">
        <v>196</v>
      </c>
      <c r="AS62" t="s">
        <v>197</v>
      </c>
      <c r="AT62" t="s">
        <v>198</v>
      </c>
      <c r="AU62" t="s">
        <v>199</v>
      </c>
      <c r="AV62" t="s">
        <v>200</v>
      </c>
      <c r="AW62" t="s">
        <v>201</v>
      </c>
      <c r="AX62" t="s">
        <v>202</v>
      </c>
      <c r="AY62" t="s">
        <v>203</v>
      </c>
      <c r="AZ62" t="s">
        <v>204</v>
      </c>
      <c r="BA62" t="s">
        <v>205</v>
      </c>
      <c r="BB62" t="s">
        <v>206</v>
      </c>
      <c r="BC62" t="s">
        <v>207</v>
      </c>
      <c r="BD62" t="s">
        <v>208</v>
      </c>
      <c r="BE62" t="s">
        <v>209</v>
      </c>
      <c r="BF62" t="s">
        <v>210</v>
      </c>
      <c r="BG62" t="s">
        <v>211</v>
      </c>
      <c r="BH62" t="s">
        <v>212</v>
      </c>
      <c r="BI62" t="s">
        <v>213</v>
      </c>
      <c r="BJ62" t="s">
        <v>214</v>
      </c>
      <c r="BK62" t="s">
        <v>215</v>
      </c>
      <c r="BL62" t="s">
        <v>216</v>
      </c>
      <c r="BM62" t="s">
        <v>217</v>
      </c>
      <c r="BN62" t="s">
        <v>218</v>
      </c>
      <c r="BO62" t="s">
        <v>219</v>
      </c>
      <c r="BP62" t="s">
        <v>220</v>
      </c>
      <c r="BQ62" t="s">
        <v>221</v>
      </c>
      <c r="BR62" t="s">
        <v>222</v>
      </c>
      <c r="BS62" s="5" t="s">
        <v>169</v>
      </c>
      <c r="BT62" s="5" t="s">
        <v>170</v>
      </c>
      <c r="BU62" s="5" t="s">
        <v>171</v>
      </c>
      <c r="BV62" t="s">
        <v>223</v>
      </c>
      <c r="BW62" t="s">
        <v>224</v>
      </c>
      <c r="BX62" t="s">
        <v>225</v>
      </c>
      <c r="BY62" t="s">
        <v>226</v>
      </c>
      <c r="BZ62" s="5" t="s">
        <v>172</v>
      </c>
      <c r="CA62" s="5" t="s">
        <v>173</v>
      </c>
      <c r="CB62" s="5" t="s">
        <v>174</v>
      </c>
      <c r="CC62" t="s">
        <v>227</v>
      </c>
      <c r="CD62" t="s">
        <v>228</v>
      </c>
      <c r="CE62" s="5" t="s">
        <v>175</v>
      </c>
      <c r="CF62" s="5" t="s">
        <v>176</v>
      </c>
      <c r="CG62" t="s">
        <v>229</v>
      </c>
      <c r="CH62" s="5" t="s">
        <v>177</v>
      </c>
      <c r="CI62" t="s">
        <v>230</v>
      </c>
      <c r="CJ62" t="s">
        <v>231</v>
      </c>
    </row>
    <row r="63" spans="1:88" x14ac:dyDescent="0.25">
      <c r="A63" s="9" t="s">
        <v>36</v>
      </c>
      <c r="B63" t="s">
        <v>37</v>
      </c>
      <c r="C63" t="s">
        <v>38</v>
      </c>
      <c r="D63" s="3">
        <v>44163</v>
      </c>
      <c r="E63" s="4">
        <v>0.57430555555555551</v>
      </c>
      <c r="F63">
        <v>3109</v>
      </c>
      <c r="G63" t="s">
        <v>8</v>
      </c>
      <c r="H63" t="s">
        <v>9</v>
      </c>
      <c r="I63">
        <v>50.4</v>
      </c>
      <c r="J63">
        <v>637.29999999999995</v>
      </c>
      <c r="K63">
        <v>638.6</v>
      </c>
      <c r="L63">
        <v>661.6</v>
      </c>
      <c r="M63">
        <v>51.35</v>
      </c>
      <c r="N63">
        <v>51.99</v>
      </c>
      <c r="O63">
        <v>469.9</v>
      </c>
      <c r="P63">
        <v>319.8</v>
      </c>
      <c r="Q63">
        <v>314</v>
      </c>
      <c r="R63">
        <v>1279</v>
      </c>
      <c r="S63">
        <v>1337</v>
      </c>
      <c r="T63">
        <v>1242</v>
      </c>
      <c r="U63">
        <v>1255</v>
      </c>
      <c r="V63">
        <v>1316</v>
      </c>
      <c r="W63">
        <v>10</v>
      </c>
      <c r="X63">
        <v>10.24</v>
      </c>
      <c r="Y63">
        <v>10.7</v>
      </c>
      <c r="Z63">
        <v>53.33</v>
      </c>
      <c r="AA63">
        <v>51.38</v>
      </c>
      <c r="AB63">
        <v>9.8409999999999993</v>
      </c>
      <c r="AC63">
        <v>10.07</v>
      </c>
      <c r="AD63">
        <v>10.18</v>
      </c>
      <c r="AE63">
        <v>10.029999999999999</v>
      </c>
      <c r="AF63" t="s">
        <v>143</v>
      </c>
      <c r="AG63">
        <v>1.35</v>
      </c>
      <c r="AH63">
        <v>0.32</v>
      </c>
      <c r="AI63">
        <v>1.85</v>
      </c>
      <c r="AJ63">
        <v>1.72</v>
      </c>
      <c r="AK63">
        <v>4.1100000000000003</v>
      </c>
      <c r="AL63">
        <v>1.76</v>
      </c>
      <c r="AM63">
        <v>10.11</v>
      </c>
      <c r="AN63">
        <v>6.46</v>
      </c>
      <c r="AO63">
        <v>2.4500000000000002</v>
      </c>
      <c r="AP63">
        <v>4.62</v>
      </c>
      <c r="AQ63">
        <v>13.79</v>
      </c>
      <c r="AR63">
        <v>1.93</v>
      </c>
      <c r="AS63">
        <v>5.35</v>
      </c>
      <c r="AT63">
        <v>1.21</v>
      </c>
      <c r="AU63">
        <v>1.01</v>
      </c>
      <c r="AV63">
        <v>1.86</v>
      </c>
      <c r="AW63">
        <v>1.8</v>
      </c>
      <c r="AX63">
        <v>1.04</v>
      </c>
      <c r="AY63">
        <v>1.6</v>
      </c>
      <c r="AZ63">
        <v>1.89</v>
      </c>
      <c r="BA63">
        <v>1.52</v>
      </c>
      <c r="BB63">
        <v>2</v>
      </c>
      <c r="BC63">
        <v>1.92</v>
      </c>
      <c r="BD63" t="s">
        <v>145</v>
      </c>
      <c r="BE63">
        <v>2427921</v>
      </c>
      <c r="BF63">
        <v>40942.28</v>
      </c>
      <c r="BG63">
        <v>15724610</v>
      </c>
      <c r="BH63">
        <v>2408485</v>
      </c>
      <c r="BI63">
        <v>645.59</v>
      </c>
      <c r="BJ63">
        <v>1647019</v>
      </c>
      <c r="BK63">
        <v>88834.8</v>
      </c>
      <c r="BL63">
        <v>6250.46</v>
      </c>
      <c r="BM63">
        <v>11094640</v>
      </c>
      <c r="BN63">
        <v>1478056</v>
      </c>
      <c r="BO63">
        <v>152.22999999999999</v>
      </c>
      <c r="BP63">
        <v>75848.87</v>
      </c>
      <c r="BQ63">
        <v>1755.73</v>
      </c>
      <c r="BR63">
        <v>1226434</v>
      </c>
      <c r="BS63">
        <v>21521.200000000001</v>
      </c>
      <c r="BT63">
        <v>546972.1</v>
      </c>
      <c r="BU63">
        <v>7316657</v>
      </c>
      <c r="BV63">
        <v>4555.58</v>
      </c>
      <c r="BW63">
        <v>321879.09999999998</v>
      </c>
      <c r="BX63">
        <v>391687.8</v>
      </c>
      <c r="BY63">
        <v>167083.79999999999</v>
      </c>
      <c r="BZ63">
        <v>2215.0100000000002</v>
      </c>
      <c r="CA63">
        <v>21861.95</v>
      </c>
      <c r="CB63">
        <v>213350.5</v>
      </c>
      <c r="CC63">
        <v>1887368</v>
      </c>
      <c r="CD63">
        <v>59633.29</v>
      </c>
      <c r="CE63">
        <v>1594529</v>
      </c>
      <c r="CF63">
        <v>108431.4</v>
      </c>
      <c r="CG63">
        <v>52588.52</v>
      </c>
      <c r="CH63">
        <v>2019308</v>
      </c>
      <c r="CI63">
        <v>415042.1</v>
      </c>
      <c r="CJ63">
        <v>381990.2</v>
      </c>
    </row>
    <row r="64" spans="1:88" x14ac:dyDescent="0.25">
      <c r="A64" s="9" t="s">
        <v>39</v>
      </c>
      <c r="B64" t="s">
        <v>37</v>
      </c>
      <c r="C64" t="s">
        <v>38</v>
      </c>
      <c r="D64" s="3">
        <v>44163</v>
      </c>
      <c r="E64" s="4">
        <v>0.57847222222222217</v>
      </c>
      <c r="F64">
        <v>3109</v>
      </c>
      <c r="G64" t="s">
        <v>8</v>
      </c>
      <c r="H64" t="s">
        <v>9</v>
      </c>
      <c r="I64">
        <v>49.64</v>
      </c>
      <c r="J64">
        <v>622.9</v>
      </c>
      <c r="K64">
        <v>636.1</v>
      </c>
      <c r="L64">
        <v>655.29999999999995</v>
      </c>
      <c r="M64">
        <v>50.24</v>
      </c>
      <c r="N64">
        <v>51.86</v>
      </c>
      <c r="O64">
        <v>448.9</v>
      </c>
      <c r="P64">
        <v>307.8</v>
      </c>
      <c r="Q64">
        <v>314</v>
      </c>
      <c r="R64">
        <v>1240</v>
      </c>
      <c r="S64">
        <v>1369</v>
      </c>
      <c r="T64">
        <v>1250</v>
      </c>
      <c r="U64">
        <v>1235</v>
      </c>
      <c r="V64">
        <v>1317</v>
      </c>
      <c r="W64">
        <v>9.7279999999999998</v>
      </c>
      <c r="X64">
        <v>10.25</v>
      </c>
      <c r="Y64">
        <v>10.69</v>
      </c>
      <c r="Z64">
        <v>51.89</v>
      </c>
      <c r="AA64">
        <v>51.06</v>
      </c>
      <c r="AB64">
        <v>9.7119999999999997</v>
      </c>
      <c r="AC64">
        <v>9.9380000000000006</v>
      </c>
      <c r="AD64">
        <v>10.1</v>
      </c>
      <c r="AE64">
        <v>9.9819999999999993</v>
      </c>
      <c r="AF64" t="s">
        <v>143</v>
      </c>
      <c r="AG64">
        <v>1.73</v>
      </c>
      <c r="AH64">
        <v>0.37</v>
      </c>
      <c r="AI64">
        <v>1.34</v>
      </c>
      <c r="AJ64">
        <v>1.29</v>
      </c>
      <c r="AK64">
        <v>8.25</v>
      </c>
      <c r="AL64">
        <v>1.08</v>
      </c>
      <c r="AM64">
        <v>12.98</v>
      </c>
      <c r="AN64">
        <v>3.04</v>
      </c>
      <c r="AO64">
        <v>1.04</v>
      </c>
      <c r="AP64">
        <v>4.12</v>
      </c>
      <c r="AQ64">
        <v>26.73</v>
      </c>
      <c r="AR64">
        <v>2.0299999999999998</v>
      </c>
      <c r="AS64">
        <v>7.13</v>
      </c>
      <c r="AT64">
        <v>1.71</v>
      </c>
      <c r="AU64">
        <v>0.51</v>
      </c>
      <c r="AV64">
        <v>0.91</v>
      </c>
      <c r="AW64">
        <v>0.9</v>
      </c>
      <c r="AX64">
        <v>3.12</v>
      </c>
      <c r="AY64">
        <v>1.02</v>
      </c>
      <c r="AZ64">
        <v>0.65</v>
      </c>
      <c r="BA64">
        <v>0.89</v>
      </c>
      <c r="BB64">
        <v>0.69</v>
      </c>
      <c r="BC64">
        <v>1.1599999999999999</v>
      </c>
      <c r="BD64" t="s">
        <v>145</v>
      </c>
      <c r="BE64">
        <v>2395364</v>
      </c>
      <c r="BF64">
        <v>40797.449999999997</v>
      </c>
      <c r="BG64">
        <v>15689930</v>
      </c>
      <c r="BH64">
        <v>2389668</v>
      </c>
      <c r="BI64">
        <v>644.48</v>
      </c>
      <c r="BJ64">
        <v>1645861</v>
      </c>
      <c r="BK64">
        <v>88073.08</v>
      </c>
      <c r="BL64">
        <v>6142.61</v>
      </c>
      <c r="BM64">
        <v>11114450</v>
      </c>
      <c r="BN64">
        <v>1477057</v>
      </c>
      <c r="BO64">
        <v>158.9</v>
      </c>
      <c r="BP64">
        <v>76491.17</v>
      </c>
      <c r="BQ64">
        <v>1761.28</v>
      </c>
      <c r="BR64">
        <v>1229535</v>
      </c>
      <c r="BS64">
        <v>21940.31</v>
      </c>
      <c r="BT64">
        <v>562941.30000000005</v>
      </c>
      <c r="BU64">
        <v>7328433</v>
      </c>
      <c r="BV64">
        <v>4517.42</v>
      </c>
      <c r="BW64">
        <v>322619.40000000002</v>
      </c>
      <c r="BX64">
        <v>391736.7</v>
      </c>
      <c r="BY64">
        <v>166829.20000000001</v>
      </c>
      <c r="BZ64">
        <v>2247.2399999999998</v>
      </c>
      <c r="CA64">
        <v>22433.32</v>
      </c>
      <c r="CB64">
        <v>215100.6</v>
      </c>
      <c r="CC64">
        <v>1891356</v>
      </c>
      <c r="CD64">
        <v>59606.5</v>
      </c>
      <c r="CE64">
        <v>1614629</v>
      </c>
      <c r="CF64">
        <v>108905.3</v>
      </c>
      <c r="CG64">
        <v>52580.51</v>
      </c>
      <c r="CH64">
        <v>2024090</v>
      </c>
      <c r="CI64">
        <v>412567.8</v>
      </c>
      <c r="CJ64">
        <v>381023.2</v>
      </c>
    </row>
    <row r="65" spans="1:88" x14ac:dyDescent="0.25">
      <c r="H65" s="12" t="s">
        <v>234</v>
      </c>
      <c r="I65" s="12">
        <f t="shared" ref="I65:AE65" si="11">AVERAGE(I63:I64)</f>
        <v>50.019999999999996</v>
      </c>
      <c r="J65" s="12">
        <f t="shared" si="11"/>
        <v>630.09999999999991</v>
      </c>
      <c r="K65" s="12">
        <f t="shared" si="11"/>
        <v>637.35</v>
      </c>
      <c r="L65" s="12">
        <f t="shared" si="11"/>
        <v>658.45</v>
      </c>
      <c r="M65" s="12">
        <f t="shared" si="11"/>
        <v>50.795000000000002</v>
      </c>
      <c r="N65" s="12">
        <f t="shared" si="11"/>
        <v>51.924999999999997</v>
      </c>
      <c r="O65" s="12">
        <f t="shared" si="11"/>
        <v>459.4</v>
      </c>
      <c r="P65" s="12">
        <f t="shared" si="11"/>
        <v>313.8</v>
      </c>
      <c r="Q65" s="12">
        <f t="shared" si="11"/>
        <v>314</v>
      </c>
      <c r="R65" s="12">
        <f t="shared" si="11"/>
        <v>1259.5</v>
      </c>
      <c r="S65" s="12">
        <f t="shared" si="11"/>
        <v>1353</v>
      </c>
      <c r="T65" s="12">
        <f t="shared" si="11"/>
        <v>1246</v>
      </c>
      <c r="U65" s="12">
        <f t="shared" si="11"/>
        <v>1245</v>
      </c>
      <c r="V65" s="12">
        <f t="shared" si="11"/>
        <v>1316.5</v>
      </c>
      <c r="W65" s="12">
        <f t="shared" si="11"/>
        <v>9.8640000000000008</v>
      </c>
      <c r="X65" s="12">
        <f t="shared" si="11"/>
        <v>10.245000000000001</v>
      </c>
      <c r="Y65" s="12">
        <f t="shared" si="11"/>
        <v>10.695</v>
      </c>
      <c r="Z65" s="12">
        <f t="shared" si="11"/>
        <v>52.61</v>
      </c>
      <c r="AA65" s="12">
        <f t="shared" si="11"/>
        <v>51.22</v>
      </c>
      <c r="AB65" s="12">
        <f t="shared" si="11"/>
        <v>9.7764999999999986</v>
      </c>
      <c r="AC65" s="12">
        <f t="shared" si="11"/>
        <v>10.004000000000001</v>
      </c>
      <c r="AD65" s="12">
        <f t="shared" si="11"/>
        <v>10.14</v>
      </c>
      <c r="AE65" s="12">
        <f t="shared" si="11"/>
        <v>10.006</v>
      </c>
    </row>
    <row r="66" spans="1:88" x14ac:dyDescent="0.25">
      <c r="H66" s="12" t="s">
        <v>235</v>
      </c>
      <c r="I66" s="12">
        <f t="shared" ref="I66:AE66" si="12">_xlfn.STDEV.P(I63:I64)</f>
        <v>0.37999999999999901</v>
      </c>
      <c r="J66" s="12">
        <f t="shared" si="12"/>
        <v>7.1999999999999886</v>
      </c>
      <c r="K66" s="12">
        <f t="shared" si="12"/>
        <v>1.25</v>
      </c>
      <c r="L66" s="12">
        <f t="shared" si="12"/>
        <v>3.1500000000000341</v>
      </c>
      <c r="M66" s="12">
        <f t="shared" si="12"/>
        <v>0.55499999999999972</v>
      </c>
      <c r="N66" s="12">
        <f t="shared" si="12"/>
        <v>6.5000000000001279E-2</v>
      </c>
      <c r="O66" s="12">
        <f t="shared" si="12"/>
        <v>10.5</v>
      </c>
      <c r="P66" s="12">
        <f t="shared" si="12"/>
        <v>6</v>
      </c>
      <c r="Q66" s="12">
        <f t="shared" si="12"/>
        <v>0</v>
      </c>
      <c r="R66" s="12">
        <f t="shared" si="12"/>
        <v>19.5</v>
      </c>
      <c r="S66" s="12">
        <f t="shared" si="12"/>
        <v>16</v>
      </c>
      <c r="T66" s="12">
        <f t="shared" si="12"/>
        <v>4</v>
      </c>
      <c r="U66" s="12">
        <f t="shared" si="12"/>
        <v>10</v>
      </c>
      <c r="V66" s="12">
        <f t="shared" si="12"/>
        <v>0.5</v>
      </c>
      <c r="W66" s="12">
        <f t="shared" si="12"/>
        <v>0.13600000000000012</v>
      </c>
      <c r="X66" s="12">
        <f t="shared" si="12"/>
        <v>4.9999999999998934E-3</v>
      </c>
      <c r="Y66" s="12">
        <f t="shared" si="12"/>
        <v>4.9999999999998934E-3</v>
      </c>
      <c r="Z66" s="12">
        <f t="shared" si="12"/>
        <v>0.71999999999999886</v>
      </c>
      <c r="AA66" s="12">
        <f t="shared" si="12"/>
        <v>0.16000000000000014</v>
      </c>
      <c r="AB66" s="12">
        <f t="shared" si="12"/>
        <v>6.449999999999978E-2</v>
      </c>
      <c r="AC66" s="12">
        <f t="shared" si="12"/>
        <v>6.5999999999999837E-2</v>
      </c>
      <c r="AD66" s="12">
        <f t="shared" si="12"/>
        <v>4.0000000000000036E-2</v>
      </c>
      <c r="AE66" s="12">
        <f t="shared" si="12"/>
        <v>2.4000000000000021E-2</v>
      </c>
    </row>
    <row r="67" spans="1:88" x14ac:dyDescent="0.25">
      <c r="H67" s="12" t="s">
        <v>239</v>
      </c>
      <c r="I67" s="7">
        <v>49.734822972129166</v>
      </c>
      <c r="J67" s="7">
        <v>616.7358866601835</v>
      </c>
      <c r="K67" s="7">
        <v>616.7358866601835</v>
      </c>
      <c r="L67" s="7">
        <v>616.7358866601835</v>
      </c>
      <c r="M67" s="7">
        <v>49.605512432401618</v>
      </c>
      <c r="N67" s="7">
        <v>49.605512432401618</v>
      </c>
      <c r="O67" s="7">
        <v>493.84546260684243</v>
      </c>
      <c r="P67" s="7">
        <v>309.29286217631284</v>
      </c>
      <c r="Q67" s="7">
        <v>309.29286217631284</v>
      </c>
      <c r="R67" s="7">
        <v>1232.9784832690491</v>
      </c>
      <c r="S67" s="7">
        <v>1232.9784832690491</v>
      </c>
      <c r="T67" s="7">
        <v>1232.9784832690491</v>
      </c>
      <c r="U67" s="7">
        <v>1232.9784832690491</v>
      </c>
      <c r="V67" s="7">
        <v>1232.9784832690491</v>
      </c>
      <c r="W67" s="7">
        <v>9.9370176298314057</v>
      </c>
      <c r="X67" s="7">
        <v>9.9370176298314057</v>
      </c>
      <c r="Y67" s="7">
        <v>9.9618850413174709</v>
      </c>
      <c r="Z67" s="7">
        <v>49.784557795101286</v>
      </c>
      <c r="AA67" s="7">
        <v>49.784557795101286</v>
      </c>
      <c r="AB67" s="7">
        <v>9.8962458399277846</v>
      </c>
      <c r="AC67" s="7">
        <v>9.9370176298314057</v>
      </c>
      <c r="AD67" s="7">
        <v>9.9469645944258325</v>
      </c>
      <c r="AE67" s="7">
        <v>9.9419911121286191</v>
      </c>
    </row>
    <row r="68" spans="1:88" x14ac:dyDescent="0.25">
      <c r="H68" s="12" t="s">
        <v>240</v>
      </c>
      <c r="I68" s="12">
        <f>I65/I67</f>
        <v>1.0057339507980281</v>
      </c>
      <c r="J68" s="12">
        <f t="shared" ref="J68:AE68" si="13">J65/J67</f>
        <v>1.0216691028183673</v>
      </c>
      <c r="K68" s="12">
        <f t="shared" si="13"/>
        <v>1.0334245400433051</v>
      </c>
      <c r="L68" s="12">
        <f t="shared" si="13"/>
        <v>1.0676369159669166</v>
      </c>
      <c r="M68" s="12">
        <f t="shared" si="13"/>
        <v>1.0239789392200982</v>
      </c>
      <c r="N68" s="12">
        <f t="shared" si="13"/>
        <v>1.0467586655970784</v>
      </c>
      <c r="O68" s="12">
        <f t="shared" si="13"/>
        <v>0.93025052326082625</v>
      </c>
      <c r="P68" s="12">
        <f t="shared" si="13"/>
        <v>1.0145723952113641</v>
      </c>
      <c r="Q68" s="12">
        <f t="shared" si="13"/>
        <v>1.0152190315371838</v>
      </c>
      <c r="R68" s="12">
        <f t="shared" si="13"/>
        <v>1.0215101212963857</v>
      </c>
      <c r="S68" s="12">
        <f t="shared" si="13"/>
        <v>1.0973427503882571</v>
      </c>
      <c r="T68" s="12">
        <f t="shared" si="13"/>
        <v>1.0105610251173454</v>
      </c>
      <c r="U68" s="12">
        <f t="shared" si="13"/>
        <v>1.0097499809559352</v>
      </c>
      <c r="V68" s="12">
        <f t="shared" si="13"/>
        <v>1.0677396384967779</v>
      </c>
      <c r="W68" s="12">
        <f t="shared" si="13"/>
        <v>0.99265195730233968</v>
      </c>
      <c r="X68" s="12">
        <f t="shared" si="13"/>
        <v>1.0309934410545893</v>
      </c>
      <c r="Y68" s="12">
        <f t="shared" si="13"/>
        <v>1.0735919914395613</v>
      </c>
      <c r="Z68" s="12">
        <f t="shared" si="13"/>
        <v>1.0567533855885074</v>
      </c>
      <c r="AA68" s="12">
        <f t="shared" si="13"/>
        <v>1.0288330813503772</v>
      </c>
      <c r="AB68" s="12">
        <f t="shared" si="13"/>
        <v>0.98789987214700603</v>
      </c>
      <c r="AC68" s="12">
        <f t="shared" si="13"/>
        <v>1.0067406914895181</v>
      </c>
      <c r="AD68" s="12">
        <f t="shared" si="13"/>
        <v>1.0194064635237912</v>
      </c>
      <c r="AE68" s="12">
        <f t="shared" si="13"/>
        <v>1.0064382362797824</v>
      </c>
    </row>
    <row r="69" spans="1:88" x14ac:dyDescent="0.25">
      <c r="H69" s="12" t="s">
        <v>241</v>
      </c>
      <c r="I69" s="12" t="s">
        <v>244</v>
      </c>
      <c r="J69" s="12" t="s">
        <v>244</v>
      </c>
      <c r="K69" s="12" t="s">
        <v>244</v>
      </c>
      <c r="L69" s="12" t="s">
        <v>243</v>
      </c>
      <c r="M69" s="12" t="s">
        <v>244</v>
      </c>
      <c r="N69" s="12" t="s">
        <v>244</v>
      </c>
      <c r="O69" s="12" t="s">
        <v>243</v>
      </c>
      <c r="P69" s="12" t="s">
        <v>244</v>
      </c>
      <c r="Q69" s="12" t="s">
        <v>244</v>
      </c>
      <c r="R69" s="12" t="s">
        <v>244</v>
      </c>
      <c r="S69" s="12" t="s">
        <v>243</v>
      </c>
      <c r="T69" s="12" t="s">
        <v>244</v>
      </c>
      <c r="U69" s="12" t="s">
        <v>244</v>
      </c>
      <c r="V69" s="12" t="s">
        <v>243</v>
      </c>
      <c r="W69" s="12" t="s">
        <v>244</v>
      </c>
      <c r="X69" s="12" t="s">
        <v>244</v>
      </c>
      <c r="Y69" s="12" t="s">
        <v>243</v>
      </c>
      <c r="Z69" s="12" t="s">
        <v>243</v>
      </c>
      <c r="AA69" s="12" t="s">
        <v>244</v>
      </c>
      <c r="AB69" s="12" t="s">
        <v>244</v>
      </c>
      <c r="AC69" s="12" t="s">
        <v>244</v>
      </c>
      <c r="AD69" s="12" t="s">
        <v>244</v>
      </c>
      <c r="AE69" s="12" t="s">
        <v>244</v>
      </c>
    </row>
    <row r="70" spans="1:88" x14ac:dyDescent="0.25">
      <c r="G70" s="12" t="s">
        <v>248</v>
      </c>
      <c r="I70" s="12">
        <f t="shared" ref="I70:AE70" si="14">AVERAGE(AG76:AG113)</f>
        <v>1.7028947368421048</v>
      </c>
      <c r="J70" s="12">
        <f t="shared" si="14"/>
        <v>1.5878947368421052</v>
      </c>
      <c r="K70" s="12">
        <f t="shared" si="14"/>
        <v>1.3944736842105265</v>
      </c>
      <c r="L70" s="12">
        <f t="shared" si="14"/>
        <v>1.4494736842105269</v>
      </c>
      <c r="M70" s="12">
        <f t="shared" si="14"/>
        <v>7.0168421052631578</v>
      </c>
      <c r="N70" s="12">
        <f t="shared" si="14"/>
        <v>4.1007894736842099</v>
      </c>
      <c r="O70" s="12">
        <f t="shared" si="14"/>
        <v>9.4047368421052617</v>
      </c>
      <c r="P70" s="12">
        <f t="shared" si="14"/>
        <v>2.9860526315789482</v>
      </c>
      <c r="Q70" s="12">
        <f t="shared" si="14"/>
        <v>3.4134210526315791</v>
      </c>
      <c r="R70" s="12">
        <f t="shared" si="14"/>
        <v>3.8363157894736841</v>
      </c>
      <c r="S70" s="12">
        <f t="shared" si="14"/>
        <v>2.8089473684210522</v>
      </c>
      <c r="T70" s="12">
        <f t="shared" si="14"/>
        <v>1.3723684210526315</v>
      </c>
      <c r="U70" s="12">
        <f t="shared" si="14"/>
        <v>1.6281578947368425</v>
      </c>
      <c r="V70" s="12">
        <f t="shared" si="14"/>
        <v>1.2860526315789478</v>
      </c>
      <c r="W70" s="12">
        <f t="shared" si="14"/>
        <v>10.568378378378378</v>
      </c>
      <c r="X70" s="12">
        <f t="shared" si="14"/>
        <v>7.7955555555555538</v>
      </c>
      <c r="Y70" s="12">
        <f t="shared" si="14"/>
        <v>1.2865789473684206</v>
      </c>
      <c r="Z70" s="12">
        <f t="shared" si="14"/>
        <v>2.8184210526315794</v>
      </c>
      <c r="AA70" s="12">
        <f t="shared" si="14"/>
        <v>1.2210526315789476</v>
      </c>
      <c r="AB70" s="12">
        <f t="shared" si="14"/>
        <v>8.5057894736842119</v>
      </c>
      <c r="AC70" s="12">
        <f t="shared" si="14"/>
        <v>1.8307894736842107</v>
      </c>
      <c r="AD70" s="12">
        <f t="shared" si="14"/>
        <v>8.9494594594594599</v>
      </c>
      <c r="AE70" s="12">
        <f t="shared" si="14"/>
        <v>2.8815789473684212</v>
      </c>
    </row>
    <row r="71" spans="1:88" x14ac:dyDescent="0.25">
      <c r="G71" s="12"/>
    </row>
    <row r="72" spans="1:88" x14ac:dyDescent="0.25">
      <c r="B72" s="16" t="s">
        <v>252</v>
      </c>
      <c r="C72" s="17" t="s">
        <v>253</v>
      </c>
      <c r="G72" s="12"/>
    </row>
    <row r="74" spans="1:88" x14ac:dyDescent="0.25">
      <c r="A74" s="1" t="s">
        <v>249</v>
      </c>
    </row>
    <row r="75" spans="1:88" x14ac:dyDescent="0.25">
      <c r="A75" t="s">
        <v>0</v>
      </c>
      <c r="B75" t="s">
        <v>1</v>
      </c>
      <c r="C75" t="s">
        <v>2</v>
      </c>
      <c r="D75" t="s">
        <v>3</v>
      </c>
      <c r="E75" t="s">
        <v>4</v>
      </c>
      <c r="F75" t="s">
        <v>5</v>
      </c>
      <c r="G75" t="s">
        <v>6</v>
      </c>
      <c r="H75" t="s">
        <v>7</v>
      </c>
      <c r="I75" s="18" t="s">
        <v>146</v>
      </c>
      <c r="J75" s="10" t="s">
        <v>147</v>
      </c>
      <c r="K75" t="s">
        <v>148</v>
      </c>
      <c r="L75" s="18" t="s">
        <v>149</v>
      </c>
      <c r="M75" t="s">
        <v>150</v>
      </c>
      <c r="N75" s="18" t="s">
        <v>151</v>
      </c>
      <c r="O75" s="18" t="s">
        <v>152</v>
      </c>
      <c r="P75" s="18" t="s">
        <v>153</v>
      </c>
      <c r="Q75" t="s">
        <v>154</v>
      </c>
      <c r="R75" t="s">
        <v>155</v>
      </c>
      <c r="S75" t="s">
        <v>156</v>
      </c>
      <c r="T75" s="10" t="s">
        <v>157</v>
      </c>
      <c r="U75" t="s">
        <v>158</v>
      </c>
      <c r="V75" s="18" t="s">
        <v>159</v>
      </c>
      <c r="W75" s="18" t="s">
        <v>160</v>
      </c>
      <c r="X75" s="10" t="s">
        <v>161</v>
      </c>
      <c r="Y75" s="18" t="s">
        <v>162</v>
      </c>
      <c r="Z75" s="18" t="s">
        <v>163</v>
      </c>
      <c r="AA75" s="18" t="s">
        <v>164</v>
      </c>
      <c r="AB75" s="18" t="s">
        <v>165</v>
      </c>
      <c r="AC75" s="18" t="s">
        <v>166</v>
      </c>
      <c r="AD75" s="18" t="s">
        <v>167</v>
      </c>
      <c r="AE75" s="18" t="s">
        <v>168</v>
      </c>
      <c r="AF75" t="s">
        <v>184</v>
      </c>
      <c r="AG75" s="18" t="s">
        <v>185</v>
      </c>
      <c r="AH75" s="10" t="s">
        <v>186</v>
      </c>
      <c r="AI75" t="s">
        <v>187</v>
      </c>
      <c r="AJ75" s="18" t="s">
        <v>188</v>
      </c>
      <c r="AK75" t="s">
        <v>189</v>
      </c>
      <c r="AL75" s="18" t="s">
        <v>190</v>
      </c>
      <c r="AM75" s="18" t="s">
        <v>191</v>
      </c>
      <c r="AN75" s="18" t="s">
        <v>192</v>
      </c>
      <c r="AO75" t="s">
        <v>193</v>
      </c>
      <c r="AP75" t="s">
        <v>194</v>
      </c>
      <c r="AQ75" t="s">
        <v>195</v>
      </c>
      <c r="AR75" s="10" t="s">
        <v>196</v>
      </c>
      <c r="AS75" t="s">
        <v>197</v>
      </c>
      <c r="AT75" s="18" t="s">
        <v>198</v>
      </c>
      <c r="AU75" s="18" t="s">
        <v>199</v>
      </c>
      <c r="AV75" s="10" t="s">
        <v>200</v>
      </c>
      <c r="AW75" s="18" t="s">
        <v>201</v>
      </c>
      <c r="AX75" s="18" t="s">
        <v>202</v>
      </c>
      <c r="AY75" s="18" t="s">
        <v>203</v>
      </c>
      <c r="AZ75" s="18" t="s">
        <v>204</v>
      </c>
      <c r="BA75" s="18" t="s">
        <v>205</v>
      </c>
      <c r="BB75" s="18" t="s">
        <v>206</v>
      </c>
      <c r="BC75" s="18" t="s">
        <v>207</v>
      </c>
      <c r="BD75" t="s">
        <v>208</v>
      </c>
      <c r="BE75" t="s">
        <v>209</v>
      </c>
      <c r="BF75" t="s">
        <v>210</v>
      </c>
      <c r="BG75" t="s">
        <v>211</v>
      </c>
      <c r="BH75" t="s">
        <v>212</v>
      </c>
      <c r="BI75" t="s">
        <v>213</v>
      </c>
      <c r="BJ75" t="s">
        <v>214</v>
      </c>
      <c r="BK75" t="s">
        <v>215</v>
      </c>
      <c r="BL75" t="s">
        <v>216</v>
      </c>
      <c r="BM75" t="s">
        <v>217</v>
      </c>
      <c r="BN75" t="s">
        <v>218</v>
      </c>
      <c r="BO75" t="s">
        <v>219</v>
      </c>
      <c r="BP75" t="s">
        <v>220</v>
      </c>
      <c r="BQ75" t="s">
        <v>221</v>
      </c>
      <c r="BR75" t="s">
        <v>222</v>
      </c>
      <c r="BS75" s="5" t="s">
        <v>169</v>
      </c>
      <c r="BT75" s="5" t="s">
        <v>170</v>
      </c>
      <c r="BU75" s="5" t="s">
        <v>171</v>
      </c>
      <c r="BV75" t="s">
        <v>223</v>
      </c>
      <c r="BW75" t="s">
        <v>224</v>
      </c>
      <c r="BX75" t="s">
        <v>225</v>
      </c>
      <c r="BY75" t="s">
        <v>226</v>
      </c>
      <c r="BZ75" s="5" t="s">
        <v>172</v>
      </c>
      <c r="CA75" s="5" t="s">
        <v>173</v>
      </c>
      <c r="CB75" s="5" t="s">
        <v>174</v>
      </c>
      <c r="CC75" t="s">
        <v>227</v>
      </c>
      <c r="CD75" t="s">
        <v>228</v>
      </c>
      <c r="CE75" s="5" t="s">
        <v>175</v>
      </c>
      <c r="CF75" s="5" t="s">
        <v>176</v>
      </c>
      <c r="CG75" t="s">
        <v>229</v>
      </c>
      <c r="CH75" s="5" t="s">
        <v>177</v>
      </c>
      <c r="CI75" t="s">
        <v>230</v>
      </c>
      <c r="CJ75" t="s">
        <v>231</v>
      </c>
    </row>
    <row r="76" spans="1:88" x14ac:dyDescent="0.25">
      <c r="A76" s="9" t="s">
        <v>113</v>
      </c>
      <c r="B76" t="s">
        <v>121</v>
      </c>
      <c r="D76" s="3">
        <v>44163</v>
      </c>
      <c r="E76" s="4">
        <v>0.7270833333333333</v>
      </c>
      <c r="F76">
        <v>2410</v>
      </c>
      <c r="G76" t="s">
        <v>8</v>
      </c>
      <c r="H76" t="s">
        <v>9</v>
      </c>
      <c r="I76">
        <v>0.83140000000000003</v>
      </c>
      <c r="J76" s="17">
        <v>47810</v>
      </c>
      <c r="K76" s="17">
        <v>49920</v>
      </c>
      <c r="L76" s="17">
        <v>50640</v>
      </c>
      <c r="M76" s="17">
        <v>1980</v>
      </c>
      <c r="N76" s="17">
        <v>1990</v>
      </c>
      <c r="O76" s="17">
        <v>1671</v>
      </c>
      <c r="P76">
        <v>1482</v>
      </c>
      <c r="Q76">
        <v>1500</v>
      </c>
      <c r="R76" s="17">
        <v>110000</v>
      </c>
      <c r="S76" s="17">
        <v>60050</v>
      </c>
      <c r="T76" s="17">
        <v>105100</v>
      </c>
      <c r="U76" s="17">
        <v>82890</v>
      </c>
      <c r="V76" s="17">
        <v>108800</v>
      </c>
      <c r="W76">
        <v>6.3310000000000004</v>
      </c>
      <c r="X76">
        <v>6.3639999999999999</v>
      </c>
      <c r="Y76" s="17">
        <v>2472</v>
      </c>
      <c r="Z76" s="17">
        <v>19840</v>
      </c>
      <c r="AA76">
        <v>91.18</v>
      </c>
      <c r="AB76">
        <v>1.077</v>
      </c>
      <c r="AC76">
        <v>21.71</v>
      </c>
      <c r="AD76">
        <v>0.86560000000000004</v>
      </c>
      <c r="AE76">
        <v>0.77449999999999997</v>
      </c>
      <c r="AF76" t="s">
        <v>143</v>
      </c>
      <c r="AG76">
        <v>0.92</v>
      </c>
      <c r="AH76" s="17">
        <v>0.79</v>
      </c>
      <c r="AI76" s="17">
        <v>0.72</v>
      </c>
      <c r="AJ76" s="17">
        <v>0.6</v>
      </c>
      <c r="AK76" s="17">
        <v>0.76</v>
      </c>
      <c r="AL76" s="17">
        <v>0.38</v>
      </c>
      <c r="AM76" s="17">
        <v>7.01</v>
      </c>
      <c r="AN76">
        <v>2.76</v>
      </c>
      <c r="AO76">
        <v>0.94</v>
      </c>
      <c r="AP76" s="17">
        <v>2.56</v>
      </c>
      <c r="AQ76" s="17">
        <v>1.93</v>
      </c>
      <c r="AR76" s="17">
        <v>0.85</v>
      </c>
      <c r="AS76" s="17">
        <v>0.83</v>
      </c>
      <c r="AT76" s="17">
        <v>0.49</v>
      </c>
      <c r="AU76">
        <v>4.1500000000000004</v>
      </c>
      <c r="AV76">
        <v>1.3</v>
      </c>
      <c r="AW76" s="17">
        <v>0.49</v>
      </c>
      <c r="AX76" s="17">
        <v>1.95</v>
      </c>
      <c r="AY76">
        <v>0.27</v>
      </c>
      <c r="AZ76">
        <v>1.2</v>
      </c>
      <c r="BA76">
        <v>1.04</v>
      </c>
      <c r="BB76">
        <v>2.14</v>
      </c>
      <c r="BC76">
        <v>2.0699999999999998</v>
      </c>
      <c r="BD76" t="s">
        <v>145</v>
      </c>
      <c r="BE76">
        <v>19516.740000000002</v>
      </c>
      <c r="BF76">
        <v>1847141</v>
      </c>
      <c r="BG76">
        <v>593328800</v>
      </c>
      <c r="BH76">
        <v>88926220</v>
      </c>
      <c r="BI76">
        <v>14651.12</v>
      </c>
      <c r="BJ76">
        <v>30009760</v>
      </c>
      <c r="BK76">
        <v>187748.3</v>
      </c>
      <c r="BL76">
        <v>16980.38</v>
      </c>
      <c r="BM76">
        <v>22869630</v>
      </c>
      <c r="BN76">
        <v>75739460</v>
      </c>
      <c r="BO76">
        <v>4115.17</v>
      </c>
      <c r="BP76">
        <v>3088048</v>
      </c>
      <c r="BQ76">
        <v>69298.880000000005</v>
      </c>
      <c r="BR76">
        <v>48699890</v>
      </c>
      <c r="BS76">
        <v>12946.24</v>
      </c>
      <c r="BT76">
        <v>327423.7</v>
      </c>
      <c r="BU76">
        <v>3531332</v>
      </c>
      <c r="BV76">
        <v>1734.94</v>
      </c>
      <c r="BW76">
        <v>96938.26</v>
      </c>
      <c r="BX76">
        <v>43531420</v>
      </c>
      <c r="BY76">
        <v>37119360</v>
      </c>
      <c r="BZ76">
        <v>1431.57</v>
      </c>
      <c r="CA76">
        <v>13670.46</v>
      </c>
      <c r="CB76">
        <v>111533.3</v>
      </c>
      <c r="CC76">
        <v>1751061</v>
      </c>
      <c r="CD76">
        <v>3137.42</v>
      </c>
      <c r="CE76">
        <v>753118.9</v>
      </c>
      <c r="CF76">
        <v>39864.11</v>
      </c>
      <c r="CG76">
        <v>53558.98</v>
      </c>
      <c r="CH76">
        <v>976356.6</v>
      </c>
      <c r="CI76">
        <v>17922.66</v>
      </c>
      <c r="CJ76">
        <v>14314.91</v>
      </c>
    </row>
    <row r="77" spans="1:88" x14ac:dyDescent="0.25">
      <c r="A77" s="9" t="s">
        <v>68</v>
      </c>
      <c r="B77" t="s">
        <v>77</v>
      </c>
      <c r="D77" s="3">
        <v>44163</v>
      </c>
      <c r="E77" s="4">
        <v>0.63124999999999998</v>
      </c>
      <c r="F77">
        <v>2110</v>
      </c>
      <c r="G77" t="s">
        <v>8</v>
      </c>
      <c r="H77" t="s">
        <v>9</v>
      </c>
      <c r="I77">
        <v>0.61980000000000002</v>
      </c>
      <c r="J77" s="17">
        <v>45100</v>
      </c>
      <c r="K77" s="17">
        <v>47640</v>
      </c>
      <c r="L77" s="17">
        <v>47990</v>
      </c>
      <c r="M77">
        <v>579.1</v>
      </c>
      <c r="N77">
        <v>574.1</v>
      </c>
      <c r="O77">
        <v>546.9</v>
      </c>
      <c r="P77">
        <v>847.8</v>
      </c>
      <c r="Q77">
        <v>846.3</v>
      </c>
      <c r="R77" s="17">
        <v>100100</v>
      </c>
      <c r="S77" s="17">
        <v>54940</v>
      </c>
      <c r="T77" s="17">
        <v>95670</v>
      </c>
      <c r="U77" s="17">
        <v>75350</v>
      </c>
      <c r="V77" s="17">
        <v>99840</v>
      </c>
      <c r="W77">
        <v>1.591</v>
      </c>
      <c r="X77">
        <v>1.556</v>
      </c>
      <c r="Y77" s="17">
        <v>2386</v>
      </c>
      <c r="Z77" s="17">
        <v>15560</v>
      </c>
      <c r="AA77">
        <v>77.319999999999993</v>
      </c>
      <c r="AB77" s="16">
        <v>6.1499999999999999E-2</v>
      </c>
      <c r="AC77">
        <v>10.52</v>
      </c>
      <c r="AD77">
        <v>0.23899999999999999</v>
      </c>
      <c r="AE77">
        <v>0.42449999999999999</v>
      </c>
      <c r="AF77" t="s">
        <v>143</v>
      </c>
      <c r="AG77">
        <v>1.86</v>
      </c>
      <c r="AH77" s="17">
        <v>0.23</v>
      </c>
      <c r="AI77" s="17">
        <v>0.96</v>
      </c>
      <c r="AJ77" s="17">
        <v>0.75</v>
      </c>
      <c r="AK77">
        <v>0.83</v>
      </c>
      <c r="AL77">
        <v>0.46</v>
      </c>
      <c r="AM77">
        <v>8.48</v>
      </c>
      <c r="AN77">
        <v>2.5099999999999998</v>
      </c>
      <c r="AO77">
        <v>1.01</v>
      </c>
      <c r="AP77" s="17">
        <v>3.01</v>
      </c>
      <c r="AQ77" s="17">
        <v>1.22</v>
      </c>
      <c r="AR77" s="17">
        <v>1.05</v>
      </c>
      <c r="AS77" s="17">
        <v>0.14000000000000001</v>
      </c>
      <c r="AT77" s="17">
        <v>0.89</v>
      </c>
      <c r="AU77">
        <v>2.31</v>
      </c>
      <c r="AV77">
        <v>0.84</v>
      </c>
      <c r="AW77" s="17">
        <v>0.96</v>
      </c>
      <c r="AX77" s="17">
        <v>2.4</v>
      </c>
      <c r="AY77">
        <v>0.28999999999999998</v>
      </c>
      <c r="AZ77" s="16">
        <v>4.4400000000000004</v>
      </c>
      <c r="BA77">
        <v>2.02</v>
      </c>
      <c r="BB77">
        <v>0.37</v>
      </c>
      <c r="BC77">
        <v>0.57999999999999996</v>
      </c>
      <c r="BD77" t="s">
        <v>145</v>
      </c>
      <c r="BE77">
        <v>21608.46</v>
      </c>
      <c r="BF77">
        <v>2592365</v>
      </c>
      <c r="BG77">
        <v>838304800</v>
      </c>
      <c r="BH77">
        <v>124769100</v>
      </c>
      <c r="BI77">
        <v>6381.64</v>
      </c>
      <c r="BJ77">
        <v>12828310</v>
      </c>
      <c r="BK77">
        <v>92623.31</v>
      </c>
      <c r="BL77">
        <v>14536.64</v>
      </c>
      <c r="BM77">
        <v>19567990</v>
      </c>
      <c r="BN77">
        <v>103385800</v>
      </c>
      <c r="BO77">
        <v>5601.28</v>
      </c>
      <c r="BP77">
        <v>4160215</v>
      </c>
      <c r="BQ77">
        <v>93729.2</v>
      </c>
      <c r="BR77">
        <v>66156800</v>
      </c>
      <c r="BS77">
        <v>19259.87</v>
      </c>
      <c r="BT77">
        <v>490780.4</v>
      </c>
      <c r="BU77">
        <v>5227852</v>
      </c>
      <c r="BV77">
        <v>650.02</v>
      </c>
      <c r="BW77">
        <v>36221.46</v>
      </c>
      <c r="BX77">
        <v>62184710</v>
      </c>
      <c r="BY77">
        <v>43597630</v>
      </c>
      <c r="BZ77">
        <v>1968.31</v>
      </c>
      <c r="CA77">
        <v>19445.759999999998</v>
      </c>
      <c r="CB77">
        <v>161854.6</v>
      </c>
      <c r="CC77">
        <v>2154872</v>
      </c>
      <c r="CD77">
        <v>340.75</v>
      </c>
      <c r="CE77">
        <v>1085824</v>
      </c>
      <c r="CF77">
        <v>66816.98</v>
      </c>
      <c r="CG77">
        <v>37443.040000000001</v>
      </c>
      <c r="CH77">
        <v>1383967</v>
      </c>
      <c r="CI77">
        <v>7981.08</v>
      </c>
      <c r="CJ77">
        <v>11159.08</v>
      </c>
    </row>
    <row r="78" spans="1:88" x14ac:dyDescent="0.25">
      <c r="A78" s="9" t="s">
        <v>119</v>
      </c>
      <c r="B78" t="s">
        <v>123</v>
      </c>
      <c r="D78" s="3">
        <v>44163</v>
      </c>
      <c r="E78" s="4">
        <v>0.74236111111111114</v>
      </c>
      <c r="F78">
        <v>2411</v>
      </c>
      <c r="G78" t="s">
        <v>8</v>
      </c>
      <c r="H78" t="s">
        <v>9</v>
      </c>
      <c r="I78">
        <v>1.6419999999999999</v>
      </c>
      <c r="J78" s="17">
        <v>42050</v>
      </c>
      <c r="K78" s="17">
        <v>42800</v>
      </c>
      <c r="L78" s="17">
        <v>43270</v>
      </c>
      <c r="M78" s="17">
        <v>4774</v>
      </c>
      <c r="N78" s="17">
        <v>4725</v>
      </c>
      <c r="O78" s="17">
        <v>3541</v>
      </c>
      <c r="P78">
        <v>3946</v>
      </c>
      <c r="Q78">
        <v>3912</v>
      </c>
      <c r="R78" s="17">
        <v>107800</v>
      </c>
      <c r="S78" s="17">
        <v>58750</v>
      </c>
      <c r="T78" s="17">
        <v>103400</v>
      </c>
      <c r="U78" s="17">
        <v>83470</v>
      </c>
      <c r="V78" s="17">
        <v>106800</v>
      </c>
      <c r="W78">
        <v>13.66</v>
      </c>
      <c r="X78">
        <v>13.54</v>
      </c>
      <c r="Y78" s="17">
        <v>2771</v>
      </c>
      <c r="Z78" s="17">
        <v>27350</v>
      </c>
      <c r="AA78">
        <v>109.2</v>
      </c>
      <c r="AB78">
        <v>0.52359999999999995</v>
      </c>
      <c r="AC78">
        <v>59.83</v>
      </c>
      <c r="AD78">
        <v>2.52</v>
      </c>
      <c r="AE78">
        <v>0.69630000000000003</v>
      </c>
      <c r="AF78" t="s">
        <v>143</v>
      </c>
      <c r="AG78">
        <v>2.27</v>
      </c>
      <c r="AH78" s="17">
        <v>0.99</v>
      </c>
      <c r="AI78" s="17">
        <v>1.85</v>
      </c>
      <c r="AJ78" s="17">
        <v>1.53</v>
      </c>
      <c r="AK78" s="17">
        <v>0.96</v>
      </c>
      <c r="AL78" s="17">
        <v>1.83</v>
      </c>
      <c r="AM78" s="17">
        <v>7.02</v>
      </c>
      <c r="AN78">
        <v>1.43</v>
      </c>
      <c r="AO78">
        <v>1.27</v>
      </c>
      <c r="AP78" s="17">
        <v>3.21</v>
      </c>
      <c r="AQ78" s="17">
        <v>3.02</v>
      </c>
      <c r="AR78" s="17">
        <v>1.33</v>
      </c>
      <c r="AS78" s="17">
        <v>1.41</v>
      </c>
      <c r="AT78" s="17">
        <v>1.25</v>
      </c>
      <c r="AU78">
        <v>2.62</v>
      </c>
      <c r="AV78">
        <v>1.43</v>
      </c>
      <c r="AW78" s="17">
        <v>1.47</v>
      </c>
      <c r="AX78" s="17">
        <v>1.68</v>
      </c>
      <c r="AY78">
        <v>0.42</v>
      </c>
      <c r="AZ78">
        <v>2.12</v>
      </c>
      <c r="BA78">
        <v>0.75</v>
      </c>
      <c r="BB78">
        <v>1.03</v>
      </c>
      <c r="BC78">
        <v>1.06</v>
      </c>
      <c r="BD78" t="s">
        <v>145</v>
      </c>
      <c r="BE78">
        <v>36810.730000000003</v>
      </c>
      <c r="BF78">
        <v>1433446</v>
      </c>
      <c r="BG78">
        <v>487972200</v>
      </c>
      <c r="BH78">
        <v>72899900</v>
      </c>
      <c r="BI78">
        <v>31145.91</v>
      </c>
      <c r="BJ78">
        <v>68333290</v>
      </c>
      <c r="BK78">
        <v>361272.2</v>
      </c>
      <c r="BL78">
        <v>39711.51</v>
      </c>
      <c r="BM78">
        <v>56119280</v>
      </c>
      <c r="BN78">
        <v>67545140</v>
      </c>
      <c r="BO78">
        <v>3552.78</v>
      </c>
      <c r="BP78">
        <v>2913180</v>
      </c>
      <c r="BQ78">
        <v>61576.66</v>
      </c>
      <c r="BR78">
        <v>45849240</v>
      </c>
      <c r="BS78">
        <v>11422.37</v>
      </c>
      <c r="BT78">
        <v>297656.5</v>
      </c>
      <c r="BU78">
        <v>3388277</v>
      </c>
      <c r="BV78">
        <v>3301.53</v>
      </c>
      <c r="BW78">
        <v>196695</v>
      </c>
      <c r="BX78">
        <v>46807800</v>
      </c>
      <c r="BY78">
        <v>46515570</v>
      </c>
      <c r="BZ78">
        <v>1258.22</v>
      </c>
      <c r="CA78">
        <v>12215.75</v>
      </c>
      <c r="CB78">
        <v>109293.6</v>
      </c>
      <c r="CC78">
        <v>2054266</v>
      </c>
      <c r="CD78">
        <v>1488.62</v>
      </c>
      <c r="CE78">
        <v>720511.9</v>
      </c>
      <c r="CF78">
        <v>37279.18</v>
      </c>
      <c r="CG78">
        <v>141167.4</v>
      </c>
      <c r="CH78">
        <v>948915.5</v>
      </c>
      <c r="CI78">
        <v>48962.94</v>
      </c>
      <c r="CJ78">
        <v>12512.63</v>
      </c>
    </row>
    <row r="79" spans="1:88" x14ac:dyDescent="0.25">
      <c r="A79" s="9" t="s">
        <v>74</v>
      </c>
      <c r="B79" t="s">
        <v>79</v>
      </c>
      <c r="D79" s="3">
        <v>44163</v>
      </c>
      <c r="E79" s="4">
        <v>0.64652777777777781</v>
      </c>
      <c r="F79">
        <v>2111</v>
      </c>
      <c r="G79" t="s">
        <v>8</v>
      </c>
      <c r="H79" t="s">
        <v>9</v>
      </c>
      <c r="I79">
        <v>1.0229999999999999</v>
      </c>
      <c r="J79" s="17">
        <v>38790</v>
      </c>
      <c r="K79" s="17">
        <v>41830</v>
      </c>
      <c r="L79" s="17">
        <v>42170</v>
      </c>
      <c r="M79" s="17">
        <v>1333</v>
      </c>
      <c r="N79" s="17">
        <v>1412</v>
      </c>
      <c r="O79" s="17">
        <v>1218</v>
      </c>
      <c r="P79">
        <v>1927</v>
      </c>
      <c r="Q79">
        <v>2003</v>
      </c>
      <c r="R79" s="17">
        <v>96370</v>
      </c>
      <c r="S79" s="17">
        <v>52110</v>
      </c>
      <c r="T79" s="17">
        <v>93520</v>
      </c>
      <c r="U79" s="17">
        <v>71350</v>
      </c>
      <c r="V79" s="17">
        <v>97430</v>
      </c>
      <c r="W79">
        <v>1.2010000000000001</v>
      </c>
      <c r="X79">
        <v>1.258</v>
      </c>
      <c r="Y79" s="17">
        <v>2519</v>
      </c>
      <c r="Z79" s="17">
        <v>20210</v>
      </c>
      <c r="AA79">
        <v>90.21</v>
      </c>
      <c r="AB79" s="16">
        <v>5.8299999999999998E-2</v>
      </c>
      <c r="AC79">
        <v>17.23</v>
      </c>
      <c r="AD79">
        <v>0.45229999999999998</v>
      </c>
      <c r="AE79">
        <v>0.20599999999999999</v>
      </c>
      <c r="AF79" t="s">
        <v>143</v>
      </c>
      <c r="AG79">
        <v>2.04</v>
      </c>
      <c r="AH79" s="17">
        <v>0.22</v>
      </c>
      <c r="AI79" s="17">
        <v>1.39</v>
      </c>
      <c r="AJ79" s="17">
        <v>1.22</v>
      </c>
      <c r="AK79" s="17">
        <v>0.57999999999999996</v>
      </c>
      <c r="AL79" s="17">
        <v>1.05</v>
      </c>
      <c r="AM79" s="17">
        <v>8.2799999999999994</v>
      </c>
      <c r="AN79">
        <v>1.68</v>
      </c>
      <c r="AO79">
        <v>1.34</v>
      </c>
      <c r="AP79" s="17">
        <v>3.44</v>
      </c>
      <c r="AQ79" s="17">
        <v>2.17</v>
      </c>
      <c r="AR79" s="17">
        <v>1.08</v>
      </c>
      <c r="AS79" s="17">
        <v>1.38</v>
      </c>
      <c r="AT79" s="17">
        <v>1.04</v>
      </c>
      <c r="AU79">
        <v>4.46</v>
      </c>
      <c r="AV79">
        <v>1.1200000000000001</v>
      </c>
      <c r="AW79" s="17">
        <v>1.1299999999999999</v>
      </c>
      <c r="AX79" s="17">
        <v>2.34</v>
      </c>
      <c r="AY79">
        <v>0.5</v>
      </c>
      <c r="AZ79" s="16">
        <v>9.07</v>
      </c>
      <c r="BA79">
        <v>0.83</v>
      </c>
      <c r="BB79">
        <v>2.25</v>
      </c>
      <c r="BC79">
        <v>2.5299999999999998</v>
      </c>
      <c r="BD79" t="s">
        <v>145</v>
      </c>
      <c r="BE79">
        <v>33845.93</v>
      </c>
      <c r="BF79">
        <v>2014732</v>
      </c>
      <c r="BG79">
        <v>701881500</v>
      </c>
      <c r="BH79">
        <v>104557000</v>
      </c>
      <c r="BI79">
        <v>13255.32</v>
      </c>
      <c r="BJ79">
        <v>30065380</v>
      </c>
      <c r="BK79">
        <v>188551.1</v>
      </c>
      <c r="BL79">
        <v>29629.64</v>
      </c>
      <c r="BM79">
        <v>42787900</v>
      </c>
      <c r="BN79">
        <v>91305500</v>
      </c>
      <c r="BO79">
        <v>4799.84</v>
      </c>
      <c r="BP79">
        <v>3878486</v>
      </c>
      <c r="BQ79">
        <v>80185.59</v>
      </c>
      <c r="BR79">
        <v>61566640</v>
      </c>
      <c r="BS79">
        <v>17399.78</v>
      </c>
      <c r="BT79">
        <v>450050.7</v>
      </c>
      <c r="BU79">
        <v>4985932</v>
      </c>
      <c r="BV79">
        <v>443.35</v>
      </c>
      <c r="BW79">
        <v>28211.95</v>
      </c>
      <c r="BX79">
        <v>62631340</v>
      </c>
      <c r="BY79">
        <v>51926420</v>
      </c>
      <c r="BZ79">
        <v>1795.32</v>
      </c>
      <c r="CA79">
        <v>17840.63</v>
      </c>
      <c r="CB79">
        <v>157520.79999999999</v>
      </c>
      <c r="CC79">
        <v>2446803</v>
      </c>
      <c r="CD79">
        <v>313.70999999999998</v>
      </c>
      <c r="CE79">
        <v>1040633</v>
      </c>
      <c r="CF79">
        <v>65088.62</v>
      </c>
      <c r="CG79">
        <v>58737.82</v>
      </c>
      <c r="CH79">
        <v>1344343</v>
      </c>
      <c r="CI79">
        <v>13512.03</v>
      </c>
      <c r="CJ79">
        <v>5300.81</v>
      </c>
    </row>
    <row r="80" spans="1:88" x14ac:dyDescent="0.25">
      <c r="A80" s="9" t="s">
        <v>120</v>
      </c>
      <c r="B80" t="s">
        <v>125</v>
      </c>
      <c r="D80" s="3">
        <v>44163</v>
      </c>
      <c r="E80" s="4">
        <v>0.74652777777777779</v>
      </c>
      <c r="F80">
        <v>2412</v>
      </c>
      <c r="G80" t="s">
        <v>8</v>
      </c>
      <c r="H80" t="s">
        <v>9</v>
      </c>
      <c r="I80">
        <v>1.917</v>
      </c>
      <c r="J80" s="17">
        <v>36450</v>
      </c>
      <c r="K80" s="17">
        <v>37520</v>
      </c>
      <c r="L80" s="17">
        <v>37850</v>
      </c>
      <c r="M80" s="17">
        <v>6657</v>
      </c>
      <c r="N80" s="17">
        <v>6624</v>
      </c>
      <c r="O80" s="17">
        <v>5810</v>
      </c>
      <c r="P80">
        <v>6043</v>
      </c>
      <c r="Q80">
        <v>6020</v>
      </c>
      <c r="R80" s="17">
        <v>111300</v>
      </c>
      <c r="S80" s="17">
        <v>61730</v>
      </c>
      <c r="T80" s="17">
        <v>107100</v>
      </c>
      <c r="U80" s="17">
        <v>84350</v>
      </c>
      <c r="V80" s="17">
        <v>110600</v>
      </c>
      <c r="W80">
        <v>17.73</v>
      </c>
      <c r="X80">
        <v>17.63</v>
      </c>
      <c r="Y80" s="17">
        <v>3411</v>
      </c>
      <c r="Z80" s="17">
        <v>24410</v>
      </c>
      <c r="AA80">
        <v>108.9</v>
      </c>
      <c r="AB80">
        <v>2.093</v>
      </c>
      <c r="AC80">
        <v>100.1</v>
      </c>
      <c r="AD80">
        <v>11.51</v>
      </c>
      <c r="AE80">
        <v>2.4489999999999998</v>
      </c>
      <c r="AF80" t="s">
        <v>143</v>
      </c>
      <c r="AG80">
        <v>0.87</v>
      </c>
      <c r="AH80" s="17">
        <v>2.4500000000000002</v>
      </c>
      <c r="AI80" s="17">
        <v>0.68</v>
      </c>
      <c r="AJ80" s="17">
        <v>0.7</v>
      </c>
      <c r="AK80" s="17">
        <v>2.81</v>
      </c>
      <c r="AL80" s="17">
        <v>1.23</v>
      </c>
      <c r="AM80" s="17">
        <v>7.58</v>
      </c>
      <c r="AN80">
        <v>2.27</v>
      </c>
      <c r="AO80">
        <v>0.74</v>
      </c>
      <c r="AP80" s="17">
        <v>3.12</v>
      </c>
      <c r="AQ80" s="17">
        <v>1.77</v>
      </c>
      <c r="AR80" s="17">
        <v>0.31</v>
      </c>
      <c r="AS80" s="17">
        <v>1.78</v>
      </c>
      <c r="AT80" s="17">
        <v>0.42</v>
      </c>
      <c r="AU80">
        <v>2.75</v>
      </c>
      <c r="AV80">
        <v>0.52</v>
      </c>
      <c r="AW80" s="17">
        <v>0.46</v>
      </c>
      <c r="AX80" s="17">
        <v>2.09</v>
      </c>
      <c r="AY80">
        <v>0.92</v>
      </c>
      <c r="AZ80">
        <v>2.1</v>
      </c>
      <c r="BA80">
        <v>0.26</v>
      </c>
      <c r="BB80">
        <v>0.27</v>
      </c>
      <c r="BC80">
        <v>0.45</v>
      </c>
      <c r="BD80" t="s">
        <v>145</v>
      </c>
      <c r="BE80">
        <v>43188.99</v>
      </c>
      <c r="BF80">
        <v>1255330</v>
      </c>
      <c r="BG80">
        <v>430142000</v>
      </c>
      <c r="BH80">
        <v>64128170</v>
      </c>
      <c r="BI80">
        <v>43862.96</v>
      </c>
      <c r="BJ80">
        <v>96341660</v>
      </c>
      <c r="BK80">
        <v>581145.19999999995</v>
      </c>
      <c r="BL80">
        <v>61383.11</v>
      </c>
      <c r="BM80">
        <v>86483550</v>
      </c>
      <c r="BN80">
        <v>68294800</v>
      </c>
      <c r="BO80">
        <v>3771.74</v>
      </c>
      <c r="BP80">
        <v>3034580</v>
      </c>
      <c r="BQ80">
        <v>62867.79</v>
      </c>
      <c r="BR80">
        <v>47742580</v>
      </c>
      <c r="BS80">
        <v>11543.19</v>
      </c>
      <c r="BT80">
        <v>291704.09999999998</v>
      </c>
      <c r="BU80">
        <v>3406996</v>
      </c>
      <c r="BV80">
        <v>4329.95</v>
      </c>
      <c r="BW80">
        <v>257361.7</v>
      </c>
      <c r="BX80">
        <v>57945220</v>
      </c>
      <c r="BY80">
        <v>40671960</v>
      </c>
      <c r="BZ80">
        <v>1262.6600000000001</v>
      </c>
      <c r="CA80">
        <v>11645.28</v>
      </c>
      <c r="CB80">
        <v>104190.2</v>
      </c>
      <c r="CC80">
        <v>1953926</v>
      </c>
      <c r="CD80">
        <v>5708.25</v>
      </c>
      <c r="CE80">
        <v>711698.9</v>
      </c>
      <c r="CF80">
        <v>33515.85</v>
      </c>
      <c r="CG80">
        <v>233283.6</v>
      </c>
      <c r="CH80">
        <v>944900.6</v>
      </c>
      <c r="CI80">
        <v>219465.1</v>
      </c>
      <c r="CJ80">
        <v>43678.37</v>
      </c>
    </row>
    <row r="81" spans="1:88" x14ac:dyDescent="0.25">
      <c r="A81" s="9" t="s">
        <v>76</v>
      </c>
      <c r="B81" t="s">
        <v>81</v>
      </c>
      <c r="D81" s="3">
        <v>44163</v>
      </c>
      <c r="E81" s="4">
        <v>0.65069444444444446</v>
      </c>
      <c r="F81">
        <v>2112</v>
      </c>
      <c r="G81" t="s">
        <v>8</v>
      </c>
      <c r="H81" t="s">
        <v>9</v>
      </c>
      <c r="I81">
        <v>0.97829999999999995</v>
      </c>
      <c r="J81" s="17">
        <v>37000</v>
      </c>
      <c r="K81" s="17">
        <v>39070</v>
      </c>
      <c r="L81" s="17">
        <v>39460</v>
      </c>
      <c r="M81" s="17">
        <v>2235</v>
      </c>
      <c r="N81" s="17">
        <v>2303</v>
      </c>
      <c r="O81" s="17">
        <v>1878</v>
      </c>
      <c r="P81">
        <v>2935</v>
      </c>
      <c r="Q81">
        <v>2964</v>
      </c>
      <c r="R81" s="17">
        <v>100400</v>
      </c>
      <c r="S81" s="17">
        <v>54410</v>
      </c>
      <c r="T81" s="17">
        <v>96640</v>
      </c>
      <c r="U81" s="17">
        <v>75570</v>
      </c>
      <c r="V81" s="17">
        <v>100600</v>
      </c>
      <c r="W81">
        <v>1.4830000000000001</v>
      </c>
      <c r="X81">
        <v>1.4910000000000001</v>
      </c>
      <c r="Y81" s="17">
        <v>3279</v>
      </c>
      <c r="Z81" s="17">
        <v>15860</v>
      </c>
      <c r="AA81">
        <v>80.209999999999994</v>
      </c>
      <c r="AB81" s="16">
        <v>7.8600000000000003E-2</v>
      </c>
      <c r="AC81">
        <v>35.799999999999997</v>
      </c>
      <c r="AD81">
        <v>1.1080000000000001</v>
      </c>
      <c r="AE81">
        <v>0.76070000000000004</v>
      </c>
      <c r="AF81" t="s">
        <v>143</v>
      </c>
      <c r="AG81">
        <v>1.31</v>
      </c>
      <c r="AH81" s="17">
        <v>2.0699999999999998</v>
      </c>
      <c r="AI81" s="17">
        <v>0.71</v>
      </c>
      <c r="AJ81" s="17">
        <v>0.73</v>
      </c>
      <c r="AK81" s="17">
        <v>2.35</v>
      </c>
      <c r="AL81" s="17">
        <v>0.66</v>
      </c>
      <c r="AM81" s="17">
        <v>7.53</v>
      </c>
      <c r="AN81">
        <v>1.27</v>
      </c>
      <c r="AO81">
        <v>0.47</v>
      </c>
      <c r="AP81" s="17">
        <v>2.9</v>
      </c>
      <c r="AQ81" s="17">
        <v>1.83</v>
      </c>
      <c r="AR81" s="17">
        <v>0.65</v>
      </c>
      <c r="AS81" s="17">
        <v>0.84</v>
      </c>
      <c r="AT81" s="17">
        <v>0.43</v>
      </c>
      <c r="AU81">
        <v>2.64</v>
      </c>
      <c r="AV81">
        <v>0.27</v>
      </c>
      <c r="AW81" s="17">
        <v>0.24</v>
      </c>
      <c r="AX81" s="17">
        <v>2.16</v>
      </c>
      <c r="AY81">
        <v>1.25</v>
      </c>
      <c r="AZ81" s="16">
        <v>1.88</v>
      </c>
      <c r="BA81">
        <v>0.76</v>
      </c>
      <c r="BB81">
        <v>0.22</v>
      </c>
      <c r="BC81">
        <v>1.41</v>
      </c>
      <c r="BD81" t="s">
        <v>145</v>
      </c>
      <c r="BE81">
        <v>33659.93</v>
      </c>
      <c r="BF81">
        <v>1986650</v>
      </c>
      <c r="BG81">
        <v>681478300</v>
      </c>
      <c r="BH81">
        <v>101707000</v>
      </c>
      <c r="BI81">
        <v>22969.7</v>
      </c>
      <c r="BJ81">
        <v>50977720</v>
      </c>
      <c r="BK81">
        <v>296460.90000000002</v>
      </c>
      <c r="BL81">
        <v>46568.51</v>
      </c>
      <c r="BM81">
        <v>65315330</v>
      </c>
      <c r="BN81">
        <v>97177600</v>
      </c>
      <c r="BO81">
        <v>5182.22</v>
      </c>
      <c r="BP81">
        <v>4166492</v>
      </c>
      <c r="BQ81">
        <v>87822.68</v>
      </c>
      <c r="BR81">
        <v>66064700</v>
      </c>
      <c r="BS81">
        <v>17993.46</v>
      </c>
      <c r="BT81">
        <v>459898.1</v>
      </c>
      <c r="BU81">
        <v>5183477</v>
      </c>
      <c r="BV81">
        <v>565.94000000000005</v>
      </c>
      <c r="BW81">
        <v>34477.31</v>
      </c>
      <c r="BX81">
        <v>84751860</v>
      </c>
      <c r="BY81">
        <v>41666260</v>
      </c>
      <c r="BZ81">
        <v>1826.43</v>
      </c>
      <c r="CA81">
        <v>17791.7</v>
      </c>
      <c r="CB81">
        <v>155207.5</v>
      </c>
      <c r="CC81">
        <v>2143245</v>
      </c>
      <c r="CD81">
        <v>401.49</v>
      </c>
      <c r="CE81">
        <v>1060800</v>
      </c>
      <c r="CF81">
        <v>69419.600000000006</v>
      </c>
      <c r="CG81">
        <v>124374.6</v>
      </c>
      <c r="CH81">
        <v>1375780</v>
      </c>
      <c r="CI81">
        <v>31957.63</v>
      </c>
      <c r="CJ81">
        <v>19815.25</v>
      </c>
    </row>
    <row r="82" spans="1:88" x14ac:dyDescent="0.25">
      <c r="A82" s="9" t="s">
        <v>122</v>
      </c>
      <c r="B82" t="s">
        <v>127</v>
      </c>
      <c r="D82" s="3">
        <v>44163</v>
      </c>
      <c r="E82" s="4">
        <v>0.75</v>
      </c>
      <c r="F82">
        <v>2501</v>
      </c>
      <c r="G82" t="s">
        <v>8</v>
      </c>
      <c r="H82" t="s">
        <v>9</v>
      </c>
      <c r="I82">
        <v>2.0339999999999998</v>
      </c>
      <c r="J82" s="17">
        <v>40870</v>
      </c>
      <c r="K82" s="17">
        <v>42430</v>
      </c>
      <c r="L82" s="17">
        <v>43000</v>
      </c>
      <c r="M82" s="17">
        <v>6309</v>
      </c>
      <c r="N82" s="17">
        <v>6379</v>
      </c>
      <c r="O82" s="17">
        <v>3809</v>
      </c>
      <c r="P82">
        <v>4969</v>
      </c>
      <c r="Q82">
        <v>5032</v>
      </c>
      <c r="R82" s="17">
        <v>99730</v>
      </c>
      <c r="S82" s="17">
        <v>53960</v>
      </c>
      <c r="T82" s="17">
        <v>96980</v>
      </c>
      <c r="U82" s="17">
        <v>76130</v>
      </c>
      <c r="V82" s="17">
        <v>99860</v>
      </c>
      <c r="W82">
        <v>20.55</v>
      </c>
      <c r="X82">
        <v>20.34</v>
      </c>
      <c r="Y82" s="17">
        <v>2572</v>
      </c>
      <c r="Z82" s="17">
        <v>29070</v>
      </c>
      <c r="AA82">
        <v>107.3</v>
      </c>
      <c r="AB82">
        <v>1.4019999999999999</v>
      </c>
      <c r="AC82">
        <v>73.489999999999995</v>
      </c>
      <c r="AD82">
        <v>1.24</v>
      </c>
      <c r="AE82">
        <v>0.35870000000000002</v>
      </c>
      <c r="AF82" t="s">
        <v>143</v>
      </c>
      <c r="AG82">
        <v>1.78</v>
      </c>
      <c r="AH82" s="17">
        <v>0.88</v>
      </c>
      <c r="AI82" s="17">
        <v>1.05</v>
      </c>
      <c r="AJ82" s="17">
        <v>1.25</v>
      </c>
      <c r="AK82" s="17">
        <v>1.24</v>
      </c>
      <c r="AL82" s="17">
        <v>1.43</v>
      </c>
      <c r="AM82" s="17">
        <v>9.6999999999999993</v>
      </c>
      <c r="AN82">
        <v>1.17</v>
      </c>
      <c r="AO82">
        <v>1.1299999999999999</v>
      </c>
      <c r="AP82" s="17">
        <v>4.05</v>
      </c>
      <c r="AQ82" s="17">
        <v>4.08</v>
      </c>
      <c r="AR82" s="17">
        <v>0.94</v>
      </c>
      <c r="AS82" s="17">
        <v>0.99</v>
      </c>
      <c r="AT82" s="17">
        <v>1.04</v>
      </c>
      <c r="AU82">
        <v>0.96</v>
      </c>
      <c r="AV82">
        <v>1.1000000000000001</v>
      </c>
      <c r="AW82" s="17">
        <v>0.9</v>
      </c>
      <c r="AX82" s="17">
        <v>3.17</v>
      </c>
      <c r="AY82">
        <v>0.18</v>
      </c>
      <c r="AZ82">
        <v>3.11</v>
      </c>
      <c r="BA82">
        <v>0.81</v>
      </c>
      <c r="BB82">
        <v>0.32</v>
      </c>
      <c r="BC82">
        <v>0.71</v>
      </c>
      <c r="BD82" t="s">
        <v>145</v>
      </c>
      <c r="BE82">
        <v>44976.44</v>
      </c>
      <c r="BF82">
        <v>1389428</v>
      </c>
      <c r="BG82">
        <v>477590000</v>
      </c>
      <c r="BH82">
        <v>71521000</v>
      </c>
      <c r="BI82">
        <v>41033.620000000003</v>
      </c>
      <c r="BJ82">
        <v>91086570</v>
      </c>
      <c r="BK82">
        <v>380786.3</v>
      </c>
      <c r="BL82">
        <v>49838.17</v>
      </c>
      <c r="BM82">
        <v>71085900</v>
      </c>
      <c r="BN82">
        <v>60968190</v>
      </c>
      <c r="BO82">
        <v>3252.71</v>
      </c>
      <c r="BP82">
        <v>2698129</v>
      </c>
      <c r="BQ82">
        <v>55998.76</v>
      </c>
      <c r="BR82">
        <v>42335780</v>
      </c>
      <c r="BS82">
        <v>11389.36</v>
      </c>
      <c r="BT82">
        <v>289902.09999999998</v>
      </c>
      <c r="BU82">
        <v>3345044</v>
      </c>
      <c r="BV82">
        <v>4952.75</v>
      </c>
      <c r="BW82">
        <v>291286.7</v>
      </c>
      <c r="BX82">
        <v>42894560</v>
      </c>
      <c r="BY82">
        <v>48040780</v>
      </c>
      <c r="BZ82">
        <v>1237.8499999999999</v>
      </c>
      <c r="CA82">
        <v>12172.43</v>
      </c>
      <c r="CB82">
        <v>109972.5</v>
      </c>
      <c r="CC82">
        <v>2031454</v>
      </c>
      <c r="CD82">
        <v>3876.88</v>
      </c>
      <c r="CE82">
        <v>718598.1</v>
      </c>
      <c r="CF82">
        <v>37651.29</v>
      </c>
      <c r="CG82">
        <v>172929.7</v>
      </c>
      <c r="CH82">
        <v>938870.7</v>
      </c>
      <c r="CI82">
        <v>24306.5</v>
      </c>
      <c r="CJ82">
        <v>6407.65</v>
      </c>
    </row>
    <row r="83" spans="1:88" x14ac:dyDescent="0.25">
      <c r="A83" s="9" t="s">
        <v>78</v>
      </c>
      <c r="B83" t="s">
        <v>83</v>
      </c>
      <c r="D83" s="3">
        <v>44163</v>
      </c>
      <c r="E83" s="4">
        <v>0.65416666666666667</v>
      </c>
      <c r="F83">
        <v>2201</v>
      </c>
      <c r="G83" t="s">
        <v>8</v>
      </c>
      <c r="H83" t="s">
        <v>9</v>
      </c>
      <c r="I83">
        <v>1.617</v>
      </c>
      <c r="J83" s="17">
        <v>48040</v>
      </c>
      <c r="K83" s="17">
        <v>50060</v>
      </c>
      <c r="L83" s="17">
        <v>50580</v>
      </c>
      <c r="M83" s="17">
        <v>2322</v>
      </c>
      <c r="N83" s="17">
        <v>2326</v>
      </c>
      <c r="O83" s="17">
        <v>1969</v>
      </c>
      <c r="P83">
        <v>3378</v>
      </c>
      <c r="Q83">
        <v>3402</v>
      </c>
      <c r="R83" s="17">
        <v>110900</v>
      </c>
      <c r="S83" s="17">
        <v>62700</v>
      </c>
      <c r="T83" s="17">
        <v>107400</v>
      </c>
      <c r="U83" s="17">
        <v>84650</v>
      </c>
      <c r="V83" s="17">
        <v>112400</v>
      </c>
      <c r="W83">
        <v>5.5510000000000002</v>
      </c>
      <c r="X83">
        <v>5.6509999999999998</v>
      </c>
      <c r="Y83" s="17">
        <v>2875</v>
      </c>
      <c r="Z83" s="17">
        <v>26990</v>
      </c>
      <c r="AA83">
        <v>110.2</v>
      </c>
      <c r="AB83" s="16">
        <v>0.21410000000000001</v>
      </c>
      <c r="AC83">
        <v>24.88</v>
      </c>
      <c r="AD83">
        <v>0.249</v>
      </c>
      <c r="AE83">
        <v>0.13189999999999999</v>
      </c>
      <c r="AF83" t="s">
        <v>143</v>
      </c>
      <c r="AG83">
        <v>0.66</v>
      </c>
      <c r="AH83" s="17">
        <v>1.31</v>
      </c>
      <c r="AI83" s="17">
        <v>0.46</v>
      </c>
      <c r="AJ83" s="17">
        <v>0.43</v>
      </c>
      <c r="AK83" s="17">
        <v>2.2400000000000002</v>
      </c>
      <c r="AL83" s="17">
        <v>0.15</v>
      </c>
      <c r="AM83" s="17">
        <v>8.17</v>
      </c>
      <c r="AN83">
        <v>2.02</v>
      </c>
      <c r="AO83">
        <v>0.43</v>
      </c>
      <c r="AP83" s="17">
        <v>3.92</v>
      </c>
      <c r="AQ83" s="17">
        <v>6.23</v>
      </c>
      <c r="AR83" s="17">
        <v>0.63</v>
      </c>
      <c r="AS83" s="17">
        <v>2.87</v>
      </c>
      <c r="AT83" s="17">
        <v>0.35</v>
      </c>
      <c r="AU83">
        <v>4.55</v>
      </c>
      <c r="AV83">
        <v>0.48</v>
      </c>
      <c r="AW83" s="17">
        <v>0.55000000000000004</v>
      </c>
      <c r="AX83" s="17">
        <v>0.91</v>
      </c>
      <c r="AY83">
        <v>0.05</v>
      </c>
      <c r="AZ83" s="16">
        <v>4.92</v>
      </c>
      <c r="BA83">
        <v>0.77</v>
      </c>
      <c r="BB83">
        <v>2.68</v>
      </c>
      <c r="BC83">
        <v>1.84</v>
      </c>
      <c r="BD83" t="s">
        <v>145</v>
      </c>
      <c r="BE83">
        <v>52733.13</v>
      </c>
      <c r="BF83">
        <v>2446900</v>
      </c>
      <c r="BG83">
        <v>830406000</v>
      </c>
      <c r="BH83">
        <v>123967600</v>
      </c>
      <c r="BI83">
        <v>22634.73</v>
      </c>
      <c r="BJ83">
        <v>48945200</v>
      </c>
      <c r="BK83">
        <v>297288.2</v>
      </c>
      <c r="BL83">
        <v>50824.86</v>
      </c>
      <c r="BM83">
        <v>71135430</v>
      </c>
      <c r="BN83">
        <v>102778000</v>
      </c>
      <c r="BO83">
        <v>5662.41</v>
      </c>
      <c r="BP83">
        <v>4404352</v>
      </c>
      <c r="BQ83">
        <v>93296.3</v>
      </c>
      <c r="BR83">
        <v>70189350</v>
      </c>
      <c r="BS83">
        <v>17068.25</v>
      </c>
      <c r="BT83">
        <v>440320.7</v>
      </c>
      <c r="BU83">
        <v>4928475</v>
      </c>
      <c r="BV83">
        <v>2005.35</v>
      </c>
      <c r="BW83">
        <v>120287.2</v>
      </c>
      <c r="BX83">
        <v>70644150</v>
      </c>
      <c r="BY83">
        <v>67964100</v>
      </c>
      <c r="BZ83">
        <v>1766.06</v>
      </c>
      <c r="CA83">
        <v>17279.2</v>
      </c>
      <c r="CB83">
        <v>160171.5</v>
      </c>
      <c r="CC83">
        <v>3040464</v>
      </c>
      <c r="CD83">
        <v>912.26</v>
      </c>
      <c r="CE83">
        <v>1022231</v>
      </c>
      <c r="CF83">
        <v>62546.69</v>
      </c>
      <c r="CG83">
        <v>83315.710000000006</v>
      </c>
      <c r="CH83">
        <v>1317770</v>
      </c>
      <c r="CI83">
        <v>7865.83</v>
      </c>
      <c r="CJ83">
        <v>3356.79</v>
      </c>
    </row>
    <row r="84" spans="1:88" x14ac:dyDescent="0.25">
      <c r="A84" s="9" t="s">
        <v>124</v>
      </c>
      <c r="B84" t="s">
        <v>129</v>
      </c>
      <c r="D84" s="3">
        <v>44163</v>
      </c>
      <c r="E84" s="4">
        <v>0.75416666666666676</v>
      </c>
      <c r="F84">
        <v>2502</v>
      </c>
      <c r="G84" t="s">
        <v>8</v>
      </c>
      <c r="H84" t="s">
        <v>9</v>
      </c>
      <c r="I84">
        <v>0.84719999999999995</v>
      </c>
      <c r="J84" s="17">
        <v>54550</v>
      </c>
      <c r="K84" s="17">
        <v>58960</v>
      </c>
      <c r="L84" s="17">
        <v>59490</v>
      </c>
      <c r="M84" s="17">
        <v>1124</v>
      </c>
      <c r="N84" s="17">
        <v>1170</v>
      </c>
      <c r="O84" s="17">
        <v>1064</v>
      </c>
      <c r="P84">
        <v>828.4</v>
      </c>
      <c r="Q84">
        <v>875.3</v>
      </c>
      <c r="R84" s="17">
        <v>109400</v>
      </c>
      <c r="S84" s="17">
        <v>58480</v>
      </c>
      <c r="T84" s="17">
        <v>107100</v>
      </c>
      <c r="U84" s="17">
        <v>81850</v>
      </c>
      <c r="V84" s="17">
        <v>111200</v>
      </c>
      <c r="W84">
        <v>13.5</v>
      </c>
      <c r="X84">
        <v>13.85</v>
      </c>
      <c r="Y84" s="17">
        <v>857.4</v>
      </c>
      <c r="Z84" s="17">
        <v>1535</v>
      </c>
      <c r="AA84">
        <v>30.82</v>
      </c>
      <c r="AB84">
        <v>0.43109999999999998</v>
      </c>
      <c r="AC84">
        <v>27.88</v>
      </c>
      <c r="AD84">
        <v>0.46529999999999999</v>
      </c>
      <c r="AE84">
        <v>0.76229999999999998</v>
      </c>
      <c r="AF84" t="s">
        <v>143</v>
      </c>
      <c r="AG84">
        <v>1.32</v>
      </c>
      <c r="AH84" s="17">
        <v>0.91</v>
      </c>
      <c r="AI84" s="17">
        <v>0.48</v>
      </c>
      <c r="AJ84" s="17">
        <v>0.64</v>
      </c>
      <c r="AK84" s="17">
        <v>0.77</v>
      </c>
      <c r="AL84" s="17">
        <v>0.9</v>
      </c>
      <c r="AM84" s="17">
        <v>9.69</v>
      </c>
      <c r="AN84">
        <v>1.49</v>
      </c>
      <c r="AO84">
        <v>0.52</v>
      </c>
      <c r="AP84" s="17">
        <v>4.18</v>
      </c>
      <c r="AQ84" s="17">
        <v>3.08</v>
      </c>
      <c r="AR84" s="17">
        <v>0.23</v>
      </c>
      <c r="AS84" s="17">
        <v>0.93</v>
      </c>
      <c r="AT84" s="17">
        <v>0.62</v>
      </c>
      <c r="AU84">
        <v>1.1299999999999999</v>
      </c>
      <c r="AV84">
        <v>1.01</v>
      </c>
      <c r="AW84" s="17">
        <v>1</v>
      </c>
      <c r="AX84" s="17">
        <v>2.69</v>
      </c>
      <c r="AY84">
        <v>0.34</v>
      </c>
      <c r="AZ84">
        <v>1.25</v>
      </c>
      <c r="BA84">
        <v>1.07</v>
      </c>
      <c r="BB84">
        <v>1.1599999999999999</v>
      </c>
      <c r="BC84">
        <v>0.75</v>
      </c>
      <c r="BD84" t="s">
        <v>145</v>
      </c>
      <c r="BE84">
        <v>21219.03</v>
      </c>
      <c r="BF84">
        <v>2035501</v>
      </c>
      <c r="BG84">
        <v>747789800</v>
      </c>
      <c r="BH84">
        <v>111477300</v>
      </c>
      <c r="BI84">
        <v>8034.68</v>
      </c>
      <c r="BJ84">
        <v>18830870</v>
      </c>
      <c r="BK84">
        <v>116480</v>
      </c>
      <c r="BL84">
        <v>9219.8799999999992</v>
      </c>
      <c r="BM84">
        <v>14563090</v>
      </c>
      <c r="BN84">
        <v>73159460</v>
      </c>
      <c r="BO84">
        <v>3870.65</v>
      </c>
      <c r="BP84">
        <v>3358292</v>
      </c>
      <c r="BQ84">
        <v>66092.789999999994</v>
      </c>
      <c r="BR84">
        <v>53111150</v>
      </c>
      <c r="BS84">
        <v>12501.39</v>
      </c>
      <c r="BT84">
        <v>317268.8</v>
      </c>
      <c r="BU84">
        <v>3768532</v>
      </c>
      <c r="BV84">
        <v>3571.97</v>
      </c>
      <c r="BW84">
        <v>223840.6</v>
      </c>
      <c r="BX84">
        <v>16110140</v>
      </c>
      <c r="BY84">
        <v>2779178</v>
      </c>
      <c r="BZ84">
        <v>1353.79</v>
      </c>
      <c r="CA84">
        <v>13411.71</v>
      </c>
      <c r="CB84">
        <v>105002.7</v>
      </c>
      <c r="CC84">
        <v>557282.6</v>
      </c>
      <c r="CD84">
        <v>1364.16</v>
      </c>
      <c r="CE84">
        <v>795157.4</v>
      </c>
      <c r="CF84">
        <v>42245.52</v>
      </c>
      <c r="CG84">
        <v>72609.600000000006</v>
      </c>
      <c r="CH84">
        <v>1013389</v>
      </c>
      <c r="CI84">
        <v>10452.870000000001</v>
      </c>
      <c r="CJ84">
        <v>14626.05</v>
      </c>
    </row>
    <row r="85" spans="1:88" x14ac:dyDescent="0.25">
      <c r="A85" s="9" t="s">
        <v>80</v>
      </c>
      <c r="B85" t="s">
        <v>85</v>
      </c>
      <c r="D85" s="3">
        <v>44163</v>
      </c>
      <c r="E85" s="4">
        <v>0.65763888888888888</v>
      </c>
      <c r="F85">
        <v>2202</v>
      </c>
      <c r="G85" t="s">
        <v>8</v>
      </c>
      <c r="H85" t="s">
        <v>9</v>
      </c>
      <c r="I85">
        <v>0.87070000000000003</v>
      </c>
      <c r="J85" s="17">
        <v>55180</v>
      </c>
      <c r="K85" s="17">
        <v>64620</v>
      </c>
      <c r="L85" s="17">
        <v>65240</v>
      </c>
      <c r="M85">
        <v>447.3</v>
      </c>
      <c r="N85">
        <v>480.7</v>
      </c>
      <c r="O85">
        <v>486.2</v>
      </c>
      <c r="P85">
        <v>716.4</v>
      </c>
      <c r="Q85">
        <v>771.8</v>
      </c>
      <c r="R85" s="17">
        <v>105700</v>
      </c>
      <c r="S85" s="17">
        <v>56210</v>
      </c>
      <c r="T85" s="17">
        <v>110100</v>
      </c>
      <c r="U85" s="17">
        <v>78220</v>
      </c>
      <c r="V85" s="17">
        <v>115700</v>
      </c>
      <c r="W85">
        <v>0.91059999999999997</v>
      </c>
      <c r="X85">
        <v>0.97689999999999999</v>
      </c>
      <c r="Y85" s="17">
        <v>951.4</v>
      </c>
      <c r="Z85">
        <v>724.3</v>
      </c>
      <c r="AA85">
        <v>28.66</v>
      </c>
      <c r="AB85" s="16">
        <v>0.12130000000000001</v>
      </c>
      <c r="AC85">
        <v>23.38</v>
      </c>
      <c r="AD85">
        <v>0.1206</v>
      </c>
      <c r="AE85">
        <v>0.50980000000000003</v>
      </c>
      <c r="AF85" t="s">
        <v>143</v>
      </c>
      <c r="AG85">
        <v>7.95</v>
      </c>
      <c r="AH85" s="17">
        <v>2.78</v>
      </c>
      <c r="AI85" s="17">
        <v>8.1999999999999993</v>
      </c>
      <c r="AJ85" s="17">
        <v>7.67</v>
      </c>
      <c r="AK85">
        <v>0.71</v>
      </c>
      <c r="AL85">
        <v>8.07</v>
      </c>
      <c r="AM85">
        <v>6.96</v>
      </c>
      <c r="AN85">
        <v>2.0499999999999998</v>
      </c>
      <c r="AO85">
        <v>7.2</v>
      </c>
      <c r="AP85" s="17">
        <v>2.23</v>
      </c>
      <c r="AQ85" s="17">
        <v>4.84</v>
      </c>
      <c r="AR85" s="17">
        <v>8.14</v>
      </c>
      <c r="AS85" s="17">
        <v>2.42</v>
      </c>
      <c r="AT85" s="17">
        <v>7.79</v>
      </c>
      <c r="AU85">
        <v>11.98</v>
      </c>
      <c r="AV85">
        <v>9.24</v>
      </c>
      <c r="AW85" s="17">
        <v>7.38</v>
      </c>
      <c r="AX85">
        <v>2.41</v>
      </c>
      <c r="AY85">
        <v>8.2799999999999994</v>
      </c>
      <c r="AZ85" s="16">
        <v>15.53</v>
      </c>
      <c r="BA85">
        <v>8.49</v>
      </c>
      <c r="BB85">
        <v>11.13</v>
      </c>
      <c r="BC85">
        <v>8.3000000000000007</v>
      </c>
      <c r="BD85" t="s">
        <v>145</v>
      </c>
      <c r="BE85">
        <v>30218.09</v>
      </c>
      <c r="BF85">
        <v>3016502</v>
      </c>
      <c r="BG85">
        <v>1135581000</v>
      </c>
      <c r="BH85">
        <v>169442000</v>
      </c>
      <c r="BI85">
        <v>4692.0200000000004</v>
      </c>
      <c r="BJ85">
        <v>10731390</v>
      </c>
      <c r="BK85">
        <v>79149.77</v>
      </c>
      <c r="BL85">
        <v>11708.43</v>
      </c>
      <c r="BM85">
        <v>17933770</v>
      </c>
      <c r="BN85">
        <v>104985700</v>
      </c>
      <c r="BO85">
        <v>5449</v>
      </c>
      <c r="BP85">
        <v>4784156</v>
      </c>
      <c r="BQ85">
        <v>92534.8</v>
      </c>
      <c r="BR85">
        <v>76579820</v>
      </c>
      <c r="BS85">
        <v>18321.64</v>
      </c>
      <c r="BT85">
        <v>472242.9</v>
      </c>
      <c r="BU85">
        <v>5244561</v>
      </c>
      <c r="BV85">
        <v>354.45</v>
      </c>
      <c r="BW85">
        <v>23269.88</v>
      </c>
      <c r="BX85">
        <v>24782640</v>
      </c>
      <c r="BY85">
        <v>1953421</v>
      </c>
      <c r="BZ85">
        <v>1860.14</v>
      </c>
      <c r="CA85">
        <v>18820.419999999998</v>
      </c>
      <c r="CB85">
        <v>143814.1</v>
      </c>
      <c r="CC85">
        <v>706667.6</v>
      </c>
      <c r="CD85">
        <v>571.13</v>
      </c>
      <c r="CE85">
        <v>1064288</v>
      </c>
      <c r="CF85">
        <v>64793.61</v>
      </c>
      <c r="CG85">
        <v>81060.7</v>
      </c>
      <c r="CH85">
        <v>1333648</v>
      </c>
      <c r="CI85">
        <v>4498.99</v>
      </c>
      <c r="CJ85">
        <v>12834.02</v>
      </c>
    </row>
    <row r="86" spans="1:88" x14ac:dyDescent="0.25">
      <c r="A86" s="9" t="s">
        <v>126</v>
      </c>
      <c r="B86" t="s">
        <v>131</v>
      </c>
      <c r="D86" s="3">
        <v>44163</v>
      </c>
      <c r="E86" s="4">
        <v>0.75763888888888886</v>
      </c>
      <c r="F86">
        <v>2503</v>
      </c>
      <c r="G86" t="s">
        <v>8</v>
      </c>
      <c r="H86" t="s">
        <v>9</v>
      </c>
      <c r="I86">
        <v>0.90139999999999998</v>
      </c>
      <c r="J86" s="17">
        <v>54890</v>
      </c>
      <c r="K86" s="17">
        <v>58600</v>
      </c>
      <c r="L86" s="17">
        <v>59440</v>
      </c>
      <c r="M86" s="17">
        <v>1183</v>
      </c>
      <c r="N86" s="17">
        <v>1222</v>
      </c>
      <c r="O86" s="17">
        <v>1435</v>
      </c>
      <c r="P86">
        <v>836.1</v>
      </c>
      <c r="Q86">
        <v>862</v>
      </c>
      <c r="R86" s="17">
        <v>108700</v>
      </c>
      <c r="S86" s="17">
        <v>60420</v>
      </c>
      <c r="T86" s="17">
        <v>105900</v>
      </c>
      <c r="U86" s="17">
        <v>82680</v>
      </c>
      <c r="V86" s="17">
        <v>109700</v>
      </c>
      <c r="W86">
        <v>20.09</v>
      </c>
      <c r="X86">
        <v>20.45</v>
      </c>
      <c r="Y86" s="17">
        <v>1195</v>
      </c>
      <c r="Z86" s="17">
        <v>7349</v>
      </c>
      <c r="AA86">
        <v>29.11</v>
      </c>
      <c r="AB86">
        <v>0.90590000000000004</v>
      </c>
      <c r="AC86">
        <v>41.73</v>
      </c>
      <c r="AD86">
        <v>0.57630000000000003</v>
      </c>
      <c r="AE86">
        <v>2.0230000000000001</v>
      </c>
      <c r="AF86" t="s">
        <v>143</v>
      </c>
      <c r="AG86">
        <v>1.1200000000000001</v>
      </c>
      <c r="AH86" s="17">
        <v>1.64</v>
      </c>
      <c r="AI86" s="17">
        <v>0.39</v>
      </c>
      <c r="AJ86" s="17">
        <v>0.32</v>
      </c>
      <c r="AK86" s="17">
        <v>2.21</v>
      </c>
      <c r="AL86" s="17">
        <v>0.42</v>
      </c>
      <c r="AM86" s="17">
        <v>8.8800000000000008</v>
      </c>
      <c r="AN86">
        <v>2.34</v>
      </c>
      <c r="AO86">
        <v>0.2</v>
      </c>
      <c r="AP86" s="17">
        <v>3.79</v>
      </c>
      <c r="AQ86" s="17">
        <v>2.2000000000000002</v>
      </c>
      <c r="AR86" s="17">
        <v>0.46</v>
      </c>
      <c r="AS86" s="17">
        <v>1.72</v>
      </c>
      <c r="AT86" s="17">
        <v>0.05</v>
      </c>
      <c r="AU86">
        <v>1.9</v>
      </c>
      <c r="AV86">
        <v>0.48</v>
      </c>
      <c r="AW86" s="17">
        <v>0.2</v>
      </c>
      <c r="AX86" s="17">
        <v>2.57</v>
      </c>
      <c r="AY86">
        <v>0.57999999999999996</v>
      </c>
      <c r="AZ86">
        <v>0.63</v>
      </c>
      <c r="BA86">
        <v>0.47</v>
      </c>
      <c r="BB86">
        <v>0.35</v>
      </c>
      <c r="BC86">
        <v>0.35</v>
      </c>
      <c r="BD86" t="s">
        <v>145</v>
      </c>
      <c r="BE86">
        <v>21461.67</v>
      </c>
      <c r="BF86">
        <v>2027573</v>
      </c>
      <c r="BG86">
        <v>706773400</v>
      </c>
      <c r="BH86">
        <v>105936700</v>
      </c>
      <c r="BI86">
        <v>8371.57</v>
      </c>
      <c r="BJ86">
        <v>18712900</v>
      </c>
      <c r="BK86">
        <v>154135.6</v>
      </c>
      <c r="BL86">
        <v>9210.98</v>
      </c>
      <c r="BM86">
        <v>13651640</v>
      </c>
      <c r="BN86">
        <v>71470100</v>
      </c>
      <c r="BO86">
        <v>3959.57</v>
      </c>
      <c r="BP86">
        <v>3155830</v>
      </c>
      <c r="BQ86">
        <v>66087.55</v>
      </c>
      <c r="BR86">
        <v>49811890</v>
      </c>
      <c r="BS86">
        <v>12377.59</v>
      </c>
      <c r="BT86">
        <v>312030.59999999998</v>
      </c>
      <c r="BU86">
        <v>3583961</v>
      </c>
      <c r="BV86">
        <v>5260.65</v>
      </c>
      <c r="BW86">
        <v>313875.90000000002</v>
      </c>
      <c r="BX86">
        <v>21362660</v>
      </c>
      <c r="BY86">
        <v>13091110</v>
      </c>
      <c r="BZ86">
        <v>1341.56</v>
      </c>
      <c r="CA86">
        <v>13091.75</v>
      </c>
      <c r="CB86">
        <v>104095.3</v>
      </c>
      <c r="CC86">
        <v>521878.3</v>
      </c>
      <c r="CD86">
        <v>2676.95</v>
      </c>
      <c r="CE86">
        <v>761220.7</v>
      </c>
      <c r="CF86">
        <v>40291.57</v>
      </c>
      <c r="CG86">
        <v>104027.1</v>
      </c>
      <c r="CH86">
        <v>976590</v>
      </c>
      <c r="CI86">
        <v>12249.69</v>
      </c>
      <c r="CJ86">
        <v>37308.269999999997</v>
      </c>
    </row>
    <row r="87" spans="1:88" x14ac:dyDescent="0.25">
      <c r="A87" s="9" t="s">
        <v>82</v>
      </c>
      <c r="B87" t="s">
        <v>87</v>
      </c>
      <c r="D87" s="3">
        <v>44163</v>
      </c>
      <c r="E87" s="4">
        <v>0.66180555555555554</v>
      </c>
      <c r="F87">
        <v>2203</v>
      </c>
      <c r="G87" t="s">
        <v>8</v>
      </c>
      <c r="H87" t="s">
        <v>9</v>
      </c>
      <c r="I87">
        <v>0.73819999999999997</v>
      </c>
      <c r="J87" s="17">
        <v>56010</v>
      </c>
      <c r="K87" s="17">
        <v>59650</v>
      </c>
      <c r="L87" s="17">
        <v>60490</v>
      </c>
      <c r="M87">
        <v>262</v>
      </c>
      <c r="N87">
        <v>272.60000000000002</v>
      </c>
      <c r="O87">
        <v>456.8</v>
      </c>
      <c r="P87">
        <v>550.70000000000005</v>
      </c>
      <c r="Q87">
        <v>558.9</v>
      </c>
      <c r="R87" s="17">
        <v>104900</v>
      </c>
      <c r="S87" s="17">
        <v>55510</v>
      </c>
      <c r="T87" s="17">
        <v>101300</v>
      </c>
      <c r="U87" s="17">
        <v>78290</v>
      </c>
      <c r="V87" s="17">
        <v>106500</v>
      </c>
      <c r="W87">
        <v>3.0499999999999999E-2</v>
      </c>
      <c r="X87" s="16">
        <v>7.4000000000000003E-3</v>
      </c>
      <c r="Y87" s="17">
        <v>1057</v>
      </c>
      <c r="Z87">
        <v>122.3</v>
      </c>
      <c r="AA87">
        <v>25.27</v>
      </c>
      <c r="AB87" s="16">
        <v>2.0899999999999998E-2</v>
      </c>
      <c r="AC87">
        <v>22.56</v>
      </c>
      <c r="AD87" s="16">
        <v>2.9600000000000001E-2</v>
      </c>
      <c r="AE87">
        <v>0.99609999999999999</v>
      </c>
      <c r="AF87" t="s">
        <v>143</v>
      </c>
      <c r="AG87">
        <v>1.65</v>
      </c>
      <c r="AH87" s="17">
        <v>1.1399999999999999</v>
      </c>
      <c r="AI87" s="17">
        <v>0.21</v>
      </c>
      <c r="AJ87" s="17">
        <v>0.53</v>
      </c>
      <c r="AK87">
        <v>5.93</v>
      </c>
      <c r="AL87">
        <v>0.42</v>
      </c>
      <c r="AM87">
        <v>10.31</v>
      </c>
      <c r="AN87">
        <v>1.74</v>
      </c>
      <c r="AO87">
        <v>1.0900000000000001</v>
      </c>
      <c r="AP87" s="17">
        <v>4.29</v>
      </c>
      <c r="AQ87" s="17">
        <v>5.16</v>
      </c>
      <c r="AR87" s="17">
        <v>1.1399999999999999</v>
      </c>
      <c r="AS87" s="17">
        <v>1.63</v>
      </c>
      <c r="AT87" s="17">
        <v>0.83</v>
      </c>
      <c r="AU87">
        <v>55.37</v>
      </c>
      <c r="AV87" s="16">
        <v>71.47</v>
      </c>
      <c r="AW87" s="17">
        <v>0.12</v>
      </c>
      <c r="AX87">
        <v>2.19</v>
      </c>
      <c r="AY87">
        <v>0.27</v>
      </c>
      <c r="AZ87" s="16">
        <v>18.84</v>
      </c>
      <c r="BA87">
        <v>0.85</v>
      </c>
      <c r="BB87" s="16">
        <v>3.44</v>
      </c>
      <c r="BC87">
        <v>0.57999999999999996</v>
      </c>
      <c r="BD87" t="s">
        <v>145</v>
      </c>
      <c r="BE87">
        <v>28457.919999999998</v>
      </c>
      <c r="BF87">
        <v>3193735</v>
      </c>
      <c r="BG87">
        <v>1162746000</v>
      </c>
      <c r="BH87">
        <v>174221200</v>
      </c>
      <c r="BI87">
        <v>2870.39</v>
      </c>
      <c r="BJ87">
        <v>6759249</v>
      </c>
      <c r="BK87">
        <v>74030.14</v>
      </c>
      <c r="BL87">
        <v>9427.83</v>
      </c>
      <c r="BM87">
        <v>14716840</v>
      </c>
      <c r="BN87">
        <v>103440700</v>
      </c>
      <c r="BO87">
        <v>5613.52</v>
      </c>
      <c r="BP87">
        <v>4881128</v>
      </c>
      <c r="BQ87">
        <v>96598.47</v>
      </c>
      <c r="BR87">
        <v>78179930</v>
      </c>
      <c r="BS87">
        <v>19105.97</v>
      </c>
      <c r="BT87">
        <v>467853.5</v>
      </c>
      <c r="BU87">
        <v>5791930</v>
      </c>
      <c r="BV87">
        <v>13.7</v>
      </c>
      <c r="BW87">
        <v>1849.03</v>
      </c>
      <c r="BX87">
        <v>30511560</v>
      </c>
      <c r="BY87">
        <v>327015.2</v>
      </c>
      <c r="BZ87">
        <v>1869.4</v>
      </c>
      <c r="CA87">
        <v>18369.25</v>
      </c>
      <c r="CB87">
        <v>157014.70000000001</v>
      </c>
      <c r="CC87">
        <v>683512</v>
      </c>
      <c r="CD87">
        <v>188.52</v>
      </c>
      <c r="CE87">
        <v>1178974</v>
      </c>
      <c r="CF87">
        <v>70672.13</v>
      </c>
      <c r="CG87">
        <v>87137.15</v>
      </c>
      <c r="CH87">
        <v>1478236</v>
      </c>
      <c r="CI87">
        <v>2305.42</v>
      </c>
      <c r="CJ87">
        <v>27847.45</v>
      </c>
    </row>
    <row r="88" spans="1:88" x14ac:dyDescent="0.25">
      <c r="A88" s="9" t="s">
        <v>128</v>
      </c>
      <c r="B88" t="s">
        <v>133</v>
      </c>
      <c r="D88" s="3">
        <v>44163</v>
      </c>
      <c r="E88" s="4">
        <v>0.76111111111111107</v>
      </c>
      <c r="F88">
        <v>2504</v>
      </c>
      <c r="G88" t="s">
        <v>8</v>
      </c>
      <c r="H88" t="s">
        <v>9</v>
      </c>
      <c r="I88">
        <v>0.84889999999999999</v>
      </c>
      <c r="J88" s="17">
        <v>51940</v>
      </c>
      <c r="K88" s="17">
        <v>55660</v>
      </c>
      <c r="L88" s="17">
        <v>56260</v>
      </c>
      <c r="M88" s="17">
        <v>1157</v>
      </c>
      <c r="N88" s="17">
        <v>1189</v>
      </c>
      <c r="O88" s="17">
        <v>1538</v>
      </c>
      <c r="P88">
        <v>819</v>
      </c>
      <c r="Q88">
        <v>841.4</v>
      </c>
      <c r="R88" s="17">
        <v>113700</v>
      </c>
      <c r="S88" s="17">
        <v>56970</v>
      </c>
      <c r="T88" s="17">
        <v>101400</v>
      </c>
      <c r="U88" s="17">
        <v>78410</v>
      </c>
      <c r="V88" s="17">
        <v>105400</v>
      </c>
      <c r="W88">
        <v>20.07</v>
      </c>
      <c r="X88">
        <v>20.34</v>
      </c>
      <c r="Y88" s="17">
        <v>1176</v>
      </c>
      <c r="Z88" s="17">
        <v>7952</v>
      </c>
      <c r="AA88">
        <v>31.06</v>
      </c>
      <c r="AB88">
        <v>0.91869999999999996</v>
      </c>
      <c r="AC88">
        <v>94.81</v>
      </c>
      <c r="AD88">
        <v>0.52969999999999995</v>
      </c>
      <c r="AE88">
        <v>2.629</v>
      </c>
      <c r="AF88" t="s">
        <v>143</v>
      </c>
      <c r="AG88">
        <v>0.44</v>
      </c>
      <c r="AH88" s="17">
        <v>1.77</v>
      </c>
      <c r="AI88" s="17">
        <v>0.69</v>
      </c>
      <c r="AJ88" s="17">
        <v>0.92</v>
      </c>
      <c r="AK88" s="17">
        <v>2.2799999999999998</v>
      </c>
      <c r="AL88" s="17">
        <v>0.48</v>
      </c>
      <c r="AM88" s="17">
        <v>1.71</v>
      </c>
      <c r="AN88">
        <v>2.62</v>
      </c>
      <c r="AO88">
        <v>0.93</v>
      </c>
      <c r="AP88" s="17">
        <v>7.83</v>
      </c>
      <c r="AQ88" s="17">
        <v>1.24</v>
      </c>
      <c r="AR88" s="17">
        <v>0.56000000000000005</v>
      </c>
      <c r="AS88" s="17">
        <v>1.51</v>
      </c>
      <c r="AT88" s="17">
        <v>0.28000000000000003</v>
      </c>
      <c r="AU88">
        <v>1.79</v>
      </c>
      <c r="AV88">
        <v>0.38</v>
      </c>
      <c r="AW88" s="17">
        <v>0.55000000000000004</v>
      </c>
      <c r="AX88" s="17">
        <v>12.59</v>
      </c>
      <c r="AY88">
        <v>0.75</v>
      </c>
      <c r="AZ88">
        <v>1.87</v>
      </c>
      <c r="BA88">
        <v>0.4</v>
      </c>
      <c r="BB88">
        <v>0.79</v>
      </c>
      <c r="BC88">
        <v>0.2</v>
      </c>
      <c r="BD88" t="s">
        <v>145</v>
      </c>
      <c r="BE88">
        <v>20032.91</v>
      </c>
      <c r="BF88">
        <v>1894225</v>
      </c>
      <c r="BG88">
        <v>665046700</v>
      </c>
      <c r="BH88">
        <v>99338490</v>
      </c>
      <c r="BI88">
        <v>8078.05</v>
      </c>
      <c r="BJ88">
        <v>18033260</v>
      </c>
      <c r="BK88">
        <v>152136</v>
      </c>
      <c r="BL88">
        <v>8909.67</v>
      </c>
      <c r="BM88">
        <v>13216900</v>
      </c>
      <c r="BN88">
        <v>68610940</v>
      </c>
      <c r="BO88">
        <v>3686.16</v>
      </c>
      <c r="BP88">
        <v>2993789</v>
      </c>
      <c r="BQ88">
        <v>61886.69</v>
      </c>
      <c r="BR88">
        <v>47420620</v>
      </c>
      <c r="BS88">
        <v>12221.18</v>
      </c>
      <c r="BT88">
        <v>290267.7</v>
      </c>
      <c r="BU88">
        <v>3550363</v>
      </c>
      <c r="BV88">
        <v>5190.6099999999997</v>
      </c>
      <c r="BW88">
        <v>309235.90000000002</v>
      </c>
      <c r="BX88">
        <v>20820760</v>
      </c>
      <c r="BY88">
        <v>12985170</v>
      </c>
      <c r="BZ88">
        <v>1301.56</v>
      </c>
      <c r="CA88">
        <v>12139.91</v>
      </c>
      <c r="CB88">
        <v>102477.4</v>
      </c>
      <c r="CC88">
        <v>548167.4</v>
      </c>
      <c r="CD88">
        <v>2686.96</v>
      </c>
      <c r="CE88">
        <v>753683.4</v>
      </c>
      <c r="CF88">
        <v>39611.910000000003</v>
      </c>
      <c r="CG88">
        <v>234000.8</v>
      </c>
      <c r="CH88">
        <v>965056.4</v>
      </c>
      <c r="CI88">
        <v>11203.15</v>
      </c>
      <c r="CJ88">
        <v>47889.01</v>
      </c>
    </row>
    <row r="89" spans="1:88" x14ac:dyDescent="0.25">
      <c r="A89" s="9" t="s">
        <v>84</v>
      </c>
      <c r="B89" t="s">
        <v>89</v>
      </c>
      <c r="D89" s="3">
        <v>44163</v>
      </c>
      <c r="E89" s="4">
        <v>0.66527777777777775</v>
      </c>
      <c r="F89">
        <v>2204</v>
      </c>
      <c r="G89" t="s">
        <v>8</v>
      </c>
      <c r="H89" t="s">
        <v>9</v>
      </c>
      <c r="I89">
        <v>0.7218</v>
      </c>
      <c r="J89" s="17">
        <v>55060</v>
      </c>
      <c r="K89" s="17">
        <v>58490</v>
      </c>
      <c r="L89" s="17">
        <v>59320</v>
      </c>
      <c r="M89">
        <v>303</v>
      </c>
      <c r="N89">
        <v>317.3</v>
      </c>
      <c r="O89">
        <v>452.9</v>
      </c>
      <c r="P89">
        <v>569.9</v>
      </c>
      <c r="Q89">
        <v>573.29999999999995</v>
      </c>
      <c r="R89" s="17">
        <v>103600</v>
      </c>
      <c r="S89" s="17">
        <v>55630</v>
      </c>
      <c r="T89" s="17">
        <v>99910</v>
      </c>
      <c r="U89" s="17">
        <v>77100</v>
      </c>
      <c r="V89" s="17">
        <v>105200</v>
      </c>
      <c r="W89">
        <v>1.5699999999999999E-2</v>
      </c>
      <c r="X89" s="16">
        <v>-2.8E-3</v>
      </c>
      <c r="Y89" s="17">
        <v>936.7</v>
      </c>
      <c r="Z89">
        <v>184.4</v>
      </c>
      <c r="AA89">
        <v>27.69</v>
      </c>
      <c r="AB89" s="16">
        <v>1.9300000000000001E-2</v>
      </c>
      <c r="AC89">
        <v>45.97</v>
      </c>
      <c r="AD89">
        <v>4.4699999999999997E-2</v>
      </c>
      <c r="AE89">
        <v>1.419</v>
      </c>
      <c r="AF89" t="s">
        <v>143</v>
      </c>
      <c r="AG89">
        <v>0.83</v>
      </c>
      <c r="AH89" s="17">
        <v>0.96</v>
      </c>
      <c r="AI89" s="17">
        <v>1.36</v>
      </c>
      <c r="AJ89" s="17">
        <v>2</v>
      </c>
      <c r="AK89">
        <v>4.51</v>
      </c>
      <c r="AL89">
        <v>2.31</v>
      </c>
      <c r="AM89">
        <v>11.14</v>
      </c>
      <c r="AN89">
        <v>2.37</v>
      </c>
      <c r="AO89">
        <v>1.59</v>
      </c>
      <c r="AP89" s="17">
        <v>4.01</v>
      </c>
      <c r="AQ89" s="17">
        <v>1.03</v>
      </c>
      <c r="AR89" s="17">
        <v>1.74</v>
      </c>
      <c r="AS89" s="17">
        <v>1.95</v>
      </c>
      <c r="AT89" s="17">
        <v>1.3</v>
      </c>
      <c r="AU89">
        <v>63.74</v>
      </c>
      <c r="AV89" s="16" t="s">
        <v>144</v>
      </c>
      <c r="AW89" s="17">
        <v>1.73</v>
      </c>
      <c r="AX89">
        <v>3.34</v>
      </c>
      <c r="AY89">
        <v>0.51</v>
      </c>
      <c r="AZ89" s="16">
        <v>3.7</v>
      </c>
      <c r="BA89">
        <v>1.71</v>
      </c>
      <c r="BB89">
        <v>2.88</v>
      </c>
      <c r="BC89">
        <v>0.91</v>
      </c>
      <c r="BD89" t="s">
        <v>145</v>
      </c>
      <c r="BE89">
        <v>28115.09</v>
      </c>
      <c r="BF89">
        <v>3151127</v>
      </c>
      <c r="BG89">
        <v>1151652000</v>
      </c>
      <c r="BH89">
        <v>172566500</v>
      </c>
      <c r="BI89">
        <v>3330.5</v>
      </c>
      <c r="BJ89">
        <v>7941773</v>
      </c>
      <c r="BK89">
        <v>73848.179999999993</v>
      </c>
      <c r="BL89">
        <v>9784.7099999999991</v>
      </c>
      <c r="BM89">
        <v>15219210</v>
      </c>
      <c r="BN89">
        <v>102523600</v>
      </c>
      <c r="BO89">
        <v>5647.96</v>
      </c>
      <c r="BP89">
        <v>4861921</v>
      </c>
      <c r="BQ89">
        <v>95473.54</v>
      </c>
      <c r="BR89">
        <v>77993780</v>
      </c>
      <c r="BS89">
        <v>19176.07</v>
      </c>
      <c r="BT89">
        <v>469501.1</v>
      </c>
      <c r="BU89">
        <v>5851262</v>
      </c>
      <c r="BV89">
        <v>7.78</v>
      </c>
      <c r="BW89">
        <v>1614.18</v>
      </c>
      <c r="BX89">
        <v>27322860</v>
      </c>
      <c r="BY89">
        <v>493781.1</v>
      </c>
      <c r="BZ89">
        <v>1825.32</v>
      </c>
      <c r="CA89">
        <v>18192.73</v>
      </c>
      <c r="CB89">
        <v>157975.29999999999</v>
      </c>
      <c r="CC89">
        <v>753390.9</v>
      </c>
      <c r="CD89">
        <v>181.86</v>
      </c>
      <c r="CE89">
        <v>1183719</v>
      </c>
      <c r="CF89">
        <v>71346.27</v>
      </c>
      <c r="CG89">
        <v>178202.8</v>
      </c>
      <c r="CH89">
        <v>1486791</v>
      </c>
      <c r="CI89">
        <v>2769.96</v>
      </c>
      <c r="CJ89">
        <v>39850.230000000003</v>
      </c>
    </row>
    <row r="90" spans="1:88" x14ac:dyDescent="0.25">
      <c r="A90" s="9" t="s">
        <v>130</v>
      </c>
      <c r="B90" t="s">
        <v>135</v>
      </c>
      <c r="D90" s="3">
        <v>44163</v>
      </c>
      <c r="E90" s="4">
        <v>0.76527777777777783</v>
      </c>
      <c r="F90">
        <v>2505</v>
      </c>
      <c r="G90" t="s">
        <v>8</v>
      </c>
      <c r="H90" t="s">
        <v>9</v>
      </c>
      <c r="I90">
        <v>1.5129999999999999</v>
      </c>
      <c r="J90">
        <v>7564</v>
      </c>
      <c r="K90">
        <v>8094</v>
      </c>
      <c r="L90">
        <v>8155</v>
      </c>
      <c r="M90" s="17">
        <v>1273</v>
      </c>
      <c r="N90" s="17">
        <v>1276</v>
      </c>
      <c r="O90" s="17">
        <v>1204</v>
      </c>
      <c r="P90">
        <v>65.03</v>
      </c>
      <c r="Q90">
        <v>68.25</v>
      </c>
      <c r="R90" s="17">
        <v>190200</v>
      </c>
      <c r="S90" s="17">
        <v>105800</v>
      </c>
      <c r="T90" s="17">
        <v>182500</v>
      </c>
      <c r="U90" s="17">
        <v>145400</v>
      </c>
      <c r="V90" s="17">
        <v>191400</v>
      </c>
      <c r="W90">
        <v>1.931</v>
      </c>
      <c r="X90">
        <v>1.8620000000000001</v>
      </c>
      <c r="Y90" s="17">
        <v>255.9</v>
      </c>
      <c r="Z90" s="17">
        <v>1919</v>
      </c>
      <c r="AA90">
        <v>158.30000000000001</v>
      </c>
      <c r="AB90" s="16">
        <v>2.3900000000000001E-2</v>
      </c>
      <c r="AC90">
        <v>3.6539999999999999</v>
      </c>
      <c r="AD90">
        <v>0.88270000000000004</v>
      </c>
      <c r="AE90">
        <v>2.6800000000000001E-2</v>
      </c>
      <c r="AF90" t="s">
        <v>143</v>
      </c>
      <c r="AG90">
        <v>0.9</v>
      </c>
      <c r="AH90">
        <v>0.18</v>
      </c>
      <c r="AI90">
        <v>1.23</v>
      </c>
      <c r="AJ90">
        <v>1.2</v>
      </c>
      <c r="AK90" s="17">
        <v>2.38</v>
      </c>
      <c r="AL90" s="17">
        <v>1.19</v>
      </c>
      <c r="AM90" s="17">
        <v>9.0399999999999991</v>
      </c>
      <c r="AN90">
        <v>2.3199999999999998</v>
      </c>
      <c r="AO90">
        <v>3.35</v>
      </c>
      <c r="AP90" s="17">
        <v>4.32</v>
      </c>
      <c r="AQ90" s="17">
        <v>2.6</v>
      </c>
      <c r="AR90" s="17">
        <v>0.87</v>
      </c>
      <c r="AS90" s="17">
        <v>0.56999999999999995</v>
      </c>
      <c r="AT90" s="17">
        <v>1.1399999999999999</v>
      </c>
      <c r="AU90">
        <v>5.33</v>
      </c>
      <c r="AV90">
        <v>1.28</v>
      </c>
      <c r="AW90" s="17">
        <v>1.0900000000000001</v>
      </c>
      <c r="AX90" s="17">
        <v>2.65</v>
      </c>
      <c r="AY90">
        <v>0.6</v>
      </c>
      <c r="AZ90" s="16">
        <v>6.08</v>
      </c>
      <c r="BA90">
        <v>2.2200000000000002</v>
      </c>
      <c r="BB90">
        <v>1.53</v>
      </c>
      <c r="BC90">
        <v>1.71</v>
      </c>
      <c r="BD90" t="s">
        <v>145</v>
      </c>
      <c r="BE90">
        <v>33615.42</v>
      </c>
      <c r="BF90">
        <v>259139.6</v>
      </c>
      <c r="BG90">
        <v>91432950</v>
      </c>
      <c r="BH90">
        <v>13612320</v>
      </c>
      <c r="BI90">
        <v>8348.2099999999991</v>
      </c>
      <c r="BJ90">
        <v>18293560</v>
      </c>
      <c r="BK90">
        <v>121907.7</v>
      </c>
      <c r="BL90">
        <v>765.6</v>
      </c>
      <c r="BM90">
        <v>1640019</v>
      </c>
      <c r="BN90">
        <v>117843600</v>
      </c>
      <c r="BO90">
        <v>6427.2</v>
      </c>
      <c r="BP90">
        <v>5096330</v>
      </c>
      <c r="BQ90">
        <v>107807.4</v>
      </c>
      <c r="BR90">
        <v>81422360</v>
      </c>
      <c r="BS90">
        <v>11478.34</v>
      </c>
      <c r="BT90">
        <v>293892.3</v>
      </c>
      <c r="BU90">
        <v>3356823</v>
      </c>
      <c r="BV90">
        <v>469.64</v>
      </c>
      <c r="BW90">
        <v>27651.25</v>
      </c>
      <c r="BX90">
        <v>4283802</v>
      </c>
      <c r="BY90">
        <v>3218750</v>
      </c>
      <c r="BZ90">
        <v>1231.18</v>
      </c>
      <c r="CA90">
        <v>12330.31</v>
      </c>
      <c r="CB90">
        <v>92524.54</v>
      </c>
      <c r="CC90">
        <v>2521597</v>
      </c>
      <c r="CD90">
        <v>124.08</v>
      </c>
      <c r="CE90">
        <v>724651.5</v>
      </c>
      <c r="CF90">
        <v>40013.39</v>
      </c>
      <c r="CG90">
        <v>8690.84</v>
      </c>
      <c r="CH90">
        <v>941143.1</v>
      </c>
      <c r="CI90">
        <v>17596.28</v>
      </c>
      <c r="CJ90">
        <v>532.61</v>
      </c>
    </row>
    <row r="91" spans="1:88" x14ac:dyDescent="0.25">
      <c r="A91" s="9" t="s">
        <v>86</v>
      </c>
      <c r="B91" t="s">
        <v>91</v>
      </c>
      <c r="D91" s="3">
        <v>44163</v>
      </c>
      <c r="E91" s="4">
        <v>0.6694444444444444</v>
      </c>
      <c r="F91">
        <v>2205</v>
      </c>
      <c r="G91" t="s">
        <v>8</v>
      </c>
      <c r="H91" t="s">
        <v>9</v>
      </c>
      <c r="I91">
        <v>0.53869999999999996</v>
      </c>
      <c r="J91">
        <v>3044</v>
      </c>
      <c r="K91">
        <v>3261</v>
      </c>
      <c r="L91">
        <v>3299</v>
      </c>
      <c r="M91">
        <v>238.7</v>
      </c>
      <c r="N91">
        <v>247.9</v>
      </c>
      <c r="O91">
        <v>281.10000000000002</v>
      </c>
      <c r="P91">
        <v>35.159999999999997</v>
      </c>
      <c r="Q91">
        <v>39.72</v>
      </c>
      <c r="R91" s="17">
        <v>184200</v>
      </c>
      <c r="S91" s="17">
        <v>99020</v>
      </c>
      <c r="T91" s="17">
        <v>175500</v>
      </c>
      <c r="U91" s="17">
        <v>138300</v>
      </c>
      <c r="V91" s="17">
        <v>185300</v>
      </c>
      <c r="W91">
        <v>1.7100000000000001E-2</v>
      </c>
      <c r="X91" s="16">
        <v>-1.5E-3</v>
      </c>
      <c r="Y91">
        <v>175.6</v>
      </c>
      <c r="Z91">
        <v>289.39999999999998</v>
      </c>
      <c r="AA91">
        <v>142.5</v>
      </c>
      <c r="AB91" s="16">
        <v>4.8999999999999998E-3</v>
      </c>
      <c r="AC91">
        <v>2.5609999999999999</v>
      </c>
      <c r="AD91" s="16">
        <v>-2.7000000000000001E-3</v>
      </c>
      <c r="AE91" s="16">
        <v>8.3000000000000001E-3</v>
      </c>
      <c r="AF91" t="s">
        <v>143</v>
      </c>
      <c r="AG91">
        <v>1.44</v>
      </c>
      <c r="AH91">
        <v>1.63</v>
      </c>
      <c r="AI91">
        <v>3.26</v>
      </c>
      <c r="AJ91">
        <v>3.59</v>
      </c>
      <c r="AK91">
        <v>5.76</v>
      </c>
      <c r="AL91">
        <v>1.2</v>
      </c>
      <c r="AM91">
        <v>11.1</v>
      </c>
      <c r="AN91">
        <v>8.19</v>
      </c>
      <c r="AO91">
        <v>11.28</v>
      </c>
      <c r="AP91" s="17">
        <v>4.78</v>
      </c>
      <c r="AQ91" s="17">
        <v>2.46</v>
      </c>
      <c r="AR91" s="17">
        <v>1.55</v>
      </c>
      <c r="AS91" s="17">
        <v>1.39</v>
      </c>
      <c r="AT91" s="17">
        <v>1.34</v>
      </c>
      <c r="AU91">
        <v>19.559999999999999</v>
      </c>
      <c r="AV91" s="16" t="s">
        <v>144</v>
      </c>
      <c r="AW91">
        <v>1.6</v>
      </c>
      <c r="AX91">
        <v>3.11</v>
      </c>
      <c r="AY91">
        <v>0.54</v>
      </c>
      <c r="AZ91" s="16">
        <v>59.43</v>
      </c>
      <c r="BA91">
        <v>4.68</v>
      </c>
      <c r="BB91" s="16">
        <v>56.6</v>
      </c>
      <c r="BC91" s="16">
        <v>37.46</v>
      </c>
      <c r="BD91" t="s">
        <v>145</v>
      </c>
      <c r="BE91">
        <v>20261.05</v>
      </c>
      <c r="BF91">
        <v>169531.2</v>
      </c>
      <c r="BG91">
        <v>61778080</v>
      </c>
      <c r="BH91">
        <v>9235610</v>
      </c>
      <c r="BI91">
        <v>2556.98</v>
      </c>
      <c r="BJ91">
        <v>5974240</v>
      </c>
      <c r="BK91">
        <v>44800.38</v>
      </c>
      <c r="BL91">
        <v>754.49</v>
      </c>
      <c r="BM91">
        <v>2077798</v>
      </c>
      <c r="BN91">
        <v>177519000</v>
      </c>
      <c r="BO91">
        <v>9780.2800000000007</v>
      </c>
      <c r="BP91">
        <v>8216558</v>
      </c>
      <c r="BQ91">
        <v>166687.79999999999</v>
      </c>
      <c r="BR91">
        <v>132157000</v>
      </c>
      <c r="BS91">
        <v>18660.96</v>
      </c>
      <c r="BT91">
        <v>456517.8</v>
      </c>
      <c r="BU91">
        <v>5628016</v>
      </c>
      <c r="BV91">
        <v>8.15</v>
      </c>
      <c r="BW91">
        <v>1583.82</v>
      </c>
      <c r="BX91">
        <v>4928973</v>
      </c>
      <c r="BY91">
        <v>753269.4</v>
      </c>
      <c r="BZ91">
        <v>1855.33</v>
      </c>
      <c r="CA91">
        <v>17706.18</v>
      </c>
      <c r="CB91">
        <v>152494.79999999999</v>
      </c>
      <c r="CC91">
        <v>3740288</v>
      </c>
      <c r="CD91">
        <v>113.71</v>
      </c>
      <c r="CE91">
        <v>1148234</v>
      </c>
      <c r="CF91">
        <v>73110.34</v>
      </c>
      <c r="CG91">
        <v>9659.32</v>
      </c>
      <c r="CH91">
        <v>1455309</v>
      </c>
      <c r="CI91">
        <v>1326.02</v>
      </c>
      <c r="CJ91">
        <v>317.79000000000002</v>
      </c>
    </row>
    <row r="92" spans="1:88" x14ac:dyDescent="0.25">
      <c r="A92" s="9" t="s">
        <v>132</v>
      </c>
      <c r="B92" t="s">
        <v>137</v>
      </c>
      <c r="D92" s="3">
        <v>44163</v>
      </c>
      <c r="E92" s="4">
        <v>0.76874999999999993</v>
      </c>
      <c r="F92">
        <v>2506</v>
      </c>
      <c r="G92" t="s">
        <v>8</v>
      </c>
      <c r="H92" t="s">
        <v>9</v>
      </c>
      <c r="I92">
        <v>0.25619999999999998</v>
      </c>
      <c r="J92">
        <v>808.5</v>
      </c>
      <c r="K92">
        <v>871</v>
      </c>
      <c r="L92">
        <v>905</v>
      </c>
      <c r="M92">
        <v>216</v>
      </c>
      <c r="N92">
        <v>225.5</v>
      </c>
      <c r="O92">
        <v>147.30000000000001</v>
      </c>
      <c r="P92">
        <v>80.849999999999994</v>
      </c>
      <c r="Q92">
        <v>94.24</v>
      </c>
      <c r="R92" s="17">
        <v>207900</v>
      </c>
      <c r="S92" s="17">
        <v>109900</v>
      </c>
      <c r="T92" s="17">
        <v>199600</v>
      </c>
      <c r="U92" s="17">
        <v>156500</v>
      </c>
      <c r="V92" s="17">
        <v>210000</v>
      </c>
      <c r="W92">
        <v>0.74970000000000003</v>
      </c>
      <c r="X92">
        <v>0.77739999999999998</v>
      </c>
      <c r="Y92">
        <v>52.92</v>
      </c>
      <c r="Z92">
        <v>855</v>
      </c>
      <c r="AA92">
        <v>78.42</v>
      </c>
      <c r="AB92" s="16">
        <v>0.1152</v>
      </c>
      <c r="AC92">
        <v>3.8519999999999999</v>
      </c>
      <c r="AD92" s="16">
        <v>1.95E-2</v>
      </c>
      <c r="AE92">
        <v>0.14599999999999999</v>
      </c>
      <c r="AF92" t="s">
        <v>143</v>
      </c>
      <c r="AG92">
        <v>1.1499999999999999</v>
      </c>
      <c r="AH92">
        <v>1.85</v>
      </c>
      <c r="AI92">
        <v>0.5</v>
      </c>
      <c r="AJ92">
        <v>0.44</v>
      </c>
      <c r="AK92">
        <v>6.19</v>
      </c>
      <c r="AL92">
        <v>0.42</v>
      </c>
      <c r="AM92">
        <v>10.31</v>
      </c>
      <c r="AN92">
        <v>8.61</v>
      </c>
      <c r="AO92">
        <v>4.55</v>
      </c>
      <c r="AP92" s="17">
        <v>4.1500000000000004</v>
      </c>
      <c r="AQ92" s="17">
        <v>0.19</v>
      </c>
      <c r="AR92" s="17">
        <v>0.14000000000000001</v>
      </c>
      <c r="AS92" s="17">
        <v>0.3</v>
      </c>
      <c r="AT92" s="17">
        <v>0.39</v>
      </c>
      <c r="AU92">
        <v>10.42</v>
      </c>
      <c r="AV92">
        <v>0.87</v>
      </c>
      <c r="AW92">
        <v>0.54</v>
      </c>
      <c r="AX92">
        <v>3.02</v>
      </c>
      <c r="AY92">
        <v>0.7</v>
      </c>
      <c r="AZ92" s="16">
        <v>6.97</v>
      </c>
      <c r="BA92">
        <v>1.84</v>
      </c>
      <c r="BB92" s="16">
        <v>6.93</v>
      </c>
      <c r="BC92">
        <v>2.46</v>
      </c>
      <c r="BD92" t="s">
        <v>145</v>
      </c>
      <c r="BE92">
        <v>6501.65</v>
      </c>
      <c r="BF92">
        <v>30668.32</v>
      </c>
      <c r="BG92">
        <v>10956980</v>
      </c>
      <c r="BH92">
        <v>1682961</v>
      </c>
      <c r="BI92">
        <v>1575.7</v>
      </c>
      <c r="BJ92">
        <v>3609206</v>
      </c>
      <c r="BK92">
        <v>16623.73</v>
      </c>
      <c r="BL92">
        <v>1024.52</v>
      </c>
      <c r="BM92">
        <v>2232598</v>
      </c>
      <c r="BN92">
        <v>140691500</v>
      </c>
      <c r="BO92">
        <v>7394.36</v>
      </c>
      <c r="BP92">
        <v>6205616</v>
      </c>
      <c r="BQ92">
        <v>128414.1</v>
      </c>
      <c r="BR92">
        <v>99476020</v>
      </c>
      <c r="BS92">
        <v>12707.13</v>
      </c>
      <c r="BT92">
        <v>320989.5</v>
      </c>
      <c r="BU92">
        <v>3737618</v>
      </c>
      <c r="BV92">
        <v>202.6</v>
      </c>
      <c r="BW92">
        <v>13478.23</v>
      </c>
      <c r="BX92">
        <v>986888.5</v>
      </c>
      <c r="BY92">
        <v>1565162</v>
      </c>
      <c r="BZ92">
        <v>1371.93</v>
      </c>
      <c r="CA92">
        <v>13676.76</v>
      </c>
      <c r="CB92">
        <v>104417.3</v>
      </c>
      <c r="CC92">
        <v>1409818</v>
      </c>
      <c r="CD92">
        <v>407.42</v>
      </c>
      <c r="CE92">
        <v>788056.4</v>
      </c>
      <c r="CF92">
        <v>45169.54</v>
      </c>
      <c r="CG92">
        <v>9959.5499999999993</v>
      </c>
      <c r="CH92">
        <v>989343.1</v>
      </c>
      <c r="CI92">
        <v>1343.42</v>
      </c>
      <c r="CJ92">
        <v>2784.04</v>
      </c>
    </row>
    <row r="93" spans="1:88" x14ac:dyDescent="0.25">
      <c r="A93" s="9" t="s">
        <v>88</v>
      </c>
      <c r="B93" t="s">
        <v>93</v>
      </c>
      <c r="D93" s="3">
        <v>44163</v>
      </c>
      <c r="E93" s="4">
        <v>0.67291666666666661</v>
      </c>
      <c r="F93">
        <v>2206</v>
      </c>
      <c r="G93" t="s">
        <v>8</v>
      </c>
      <c r="H93" t="s">
        <v>9</v>
      </c>
      <c r="I93" s="16">
        <v>0.1154</v>
      </c>
      <c r="J93">
        <v>680.7</v>
      </c>
      <c r="K93">
        <v>717.6</v>
      </c>
      <c r="L93">
        <v>742.9</v>
      </c>
      <c r="M93" s="16">
        <v>1.855</v>
      </c>
      <c r="N93">
        <v>2.04</v>
      </c>
      <c r="O93">
        <v>28.92</v>
      </c>
      <c r="P93">
        <v>40.5</v>
      </c>
      <c r="Q93">
        <v>44.45</v>
      </c>
      <c r="R93" s="17">
        <v>188500</v>
      </c>
      <c r="S93" s="17">
        <v>100900</v>
      </c>
      <c r="T93" s="17">
        <v>182800</v>
      </c>
      <c r="U93" s="17">
        <v>141800</v>
      </c>
      <c r="V93" s="17">
        <v>192800</v>
      </c>
      <c r="W93" s="16">
        <v>6.7999999999999996E-3</v>
      </c>
      <c r="X93" s="16">
        <v>-7.3000000000000001E-3</v>
      </c>
      <c r="Y93">
        <v>46.32</v>
      </c>
      <c r="Z93" s="16">
        <v>0.63560000000000005</v>
      </c>
      <c r="AA93">
        <v>68.48</v>
      </c>
      <c r="AB93" s="16">
        <v>1.4500000000000001E-2</v>
      </c>
      <c r="AC93">
        <v>2.7949999999999999</v>
      </c>
      <c r="AD93" s="16">
        <v>-7.4000000000000003E-3</v>
      </c>
      <c r="AE93">
        <v>8.3500000000000005E-2</v>
      </c>
      <c r="AF93" t="s">
        <v>143</v>
      </c>
      <c r="AG93" s="16">
        <v>2.4300000000000002</v>
      </c>
      <c r="AH93">
        <v>0.95</v>
      </c>
      <c r="AI93">
        <v>1.07</v>
      </c>
      <c r="AJ93">
        <v>1.46</v>
      </c>
      <c r="AK93" s="16">
        <v>26.09</v>
      </c>
      <c r="AL93">
        <v>2.77</v>
      </c>
      <c r="AM93">
        <v>14.31</v>
      </c>
      <c r="AN93">
        <v>1.67</v>
      </c>
      <c r="AO93">
        <v>4.43</v>
      </c>
      <c r="AP93" s="17">
        <v>4.66</v>
      </c>
      <c r="AQ93" s="17">
        <v>4.4000000000000004</v>
      </c>
      <c r="AR93" s="17">
        <v>0.4</v>
      </c>
      <c r="AS93" s="17">
        <v>0.96</v>
      </c>
      <c r="AT93" s="17">
        <v>0.7</v>
      </c>
      <c r="AU93" s="16">
        <v>63.52</v>
      </c>
      <c r="AV93" s="16">
        <v>32.020000000000003</v>
      </c>
      <c r="AW93">
        <v>0.54</v>
      </c>
      <c r="AX93" s="16">
        <v>8.16</v>
      </c>
      <c r="AY93">
        <v>0.96</v>
      </c>
      <c r="AZ93" s="16">
        <v>38.18</v>
      </c>
      <c r="BA93">
        <v>3.93</v>
      </c>
      <c r="BB93" s="16">
        <v>19.95</v>
      </c>
      <c r="BC93">
        <v>2.2200000000000002</v>
      </c>
      <c r="BD93" t="s">
        <v>145</v>
      </c>
      <c r="BE93">
        <v>4543.05</v>
      </c>
      <c r="BF93">
        <v>37760.44</v>
      </c>
      <c r="BG93">
        <v>13504900</v>
      </c>
      <c r="BH93">
        <v>2066852</v>
      </c>
      <c r="BI93">
        <v>32.22</v>
      </c>
      <c r="BJ93">
        <v>66726.38</v>
      </c>
      <c r="BK93">
        <v>5081.12</v>
      </c>
      <c r="BL93">
        <v>838.94</v>
      </c>
      <c r="BM93">
        <v>2175295</v>
      </c>
      <c r="BN93">
        <v>183073700</v>
      </c>
      <c r="BO93">
        <v>9924.84</v>
      </c>
      <c r="BP93">
        <v>8500599</v>
      </c>
      <c r="BQ93">
        <v>170220.2</v>
      </c>
      <c r="BR93">
        <v>136621800</v>
      </c>
      <c r="BS93">
        <v>18581.23</v>
      </c>
      <c r="BT93">
        <v>460170</v>
      </c>
      <c r="BU93">
        <v>5591738</v>
      </c>
      <c r="BV93">
        <v>4.07</v>
      </c>
      <c r="BW93">
        <v>1436.01</v>
      </c>
      <c r="BX93">
        <v>1292338</v>
      </c>
      <c r="BY93">
        <v>1970.16</v>
      </c>
      <c r="BZ93">
        <v>1820.51</v>
      </c>
      <c r="CA93">
        <v>17975.78</v>
      </c>
      <c r="CB93">
        <v>151971.6</v>
      </c>
      <c r="CC93">
        <v>1791949</v>
      </c>
      <c r="CD93">
        <v>153.34</v>
      </c>
      <c r="CE93">
        <v>1132693</v>
      </c>
      <c r="CF93">
        <v>72623</v>
      </c>
      <c r="CG93">
        <v>10395.370000000001</v>
      </c>
      <c r="CH93">
        <v>1422609</v>
      </c>
      <c r="CI93">
        <v>1162.29</v>
      </c>
      <c r="CJ93">
        <v>2327.65</v>
      </c>
    </row>
    <row r="94" spans="1:88" x14ac:dyDescent="0.25">
      <c r="A94" s="9" t="s">
        <v>134</v>
      </c>
      <c r="B94" t="s">
        <v>139</v>
      </c>
      <c r="D94" s="3">
        <v>44163</v>
      </c>
      <c r="E94" s="4">
        <v>0.7729166666666667</v>
      </c>
      <c r="F94">
        <v>2507</v>
      </c>
      <c r="G94" t="s">
        <v>8</v>
      </c>
      <c r="H94" t="s">
        <v>9</v>
      </c>
      <c r="I94">
        <v>25.32</v>
      </c>
      <c r="J94" s="17">
        <v>17410</v>
      </c>
      <c r="K94" s="17">
        <v>16660</v>
      </c>
      <c r="L94" s="17">
        <v>16860</v>
      </c>
      <c r="M94" s="17">
        <v>16820</v>
      </c>
      <c r="N94" s="17">
        <v>15300</v>
      </c>
      <c r="O94" s="17">
        <v>13620</v>
      </c>
      <c r="P94">
        <v>139.30000000000001</v>
      </c>
      <c r="Q94">
        <v>136.30000000000001</v>
      </c>
      <c r="R94" s="17">
        <v>126700</v>
      </c>
      <c r="S94" s="17">
        <v>79490</v>
      </c>
      <c r="T94" s="17">
        <v>120400</v>
      </c>
      <c r="U94" s="17">
        <v>107500</v>
      </c>
      <c r="V94" s="17">
        <v>124800</v>
      </c>
      <c r="W94">
        <v>19.350000000000001</v>
      </c>
      <c r="X94">
        <v>17.3</v>
      </c>
      <c r="Y94" s="17">
        <v>1432</v>
      </c>
      <c r="Z94" s="17">
        <v>18870</v>
      </c>
      <c r="AA94">
        <v>510.1</v>
      </c>
      <c r="AB94">
        <v>4.726</v>
      </c>
      <c r="AC94">
        <v>4.6079999999999997</v>
      </c>
      <c r="AD94">
        <v>0.503</v>
      </c>
      <c r="AE94">
        <v>8.9599999999999999E-2</v>
      </c>
      <c r="AF94" t="s">
        <v>143</v>
      </c>
      <c r="AG94">
        <v>0.81</v>
      </c>
      <c r="AH94" s="17">
        <v>11.01</v>
      </c>
      <c r="AI94" s="17">
        <v>0.02</v>
      </c>
      <c r="AJ94" s="17">
        <v>0.53</v>
      </c>
      <c r="AK94" s="17">
        <v>10.54</v>
      </c>
      <c r="AL94" s="17">
        <v>0.57999999999999996</v>
      </c>
      <c r="AM94" s="17">
        <v>8.8699999999999992</v>
      </c>
      <c r="AN94">
        <v>11.84</v>
      </c>
      <c r="AO94">
        <v>2.99</v>
      </c>
      <c r="AP94" s="17">
        <v>3.78</v>
      </c>
      <c r="AQ94" s="17">
        <v>10.47</v>
      </c>
      <c r="AR94" s="17">
        <v>0.23</v>
      </c>
      <c r="AS94" s="17">
        <v>10.91</v>
      </c>
      <c r="AT94" s="17">
        <v>0.44</v>
      </c>
      <c r="AU94">
        <v>9.77</v>
      </c>
      <c r="AV94">
        <v>0.36</v>
      </c>
      <c r="AW94" s="17">
        <v>0.51</v>
      </c>
      <c r="AX94" s="17">
        <v>2.46</v>
      </c>
      <c r="AY94">
        <v>0.28999999999999998</v>
      </c>
      <c r="AZ94">
        <v>1</v>
      </c>
      <c r="BA94">
        <v>3.39</v>
      </c>
      <c r="BB94">
        <v>0.36</v>
      </c>
      <c r="BC94">
        <v>5.26</v>
      </c>
      <c r="BD94" t="s">
        <v>145</v>
      </c>
      <c r="BE94">
        <v>472864.3</v>
      </c>
      <c r="BF94">
        <v>482318.9</v>
      </c>
      <c r="BG94">
        <v>159007300</v>
      </c>
      <c r="BH94">
        <v>23772020</v>
      </c>
      <c r="BI94">
        <v>89160.92</v>
      </c>
      <c r="BJ94">
        <v>185234600</v>
      </c>
      <c r="BK94">
        <v>1205567</v>
      </c>
      <c r="BL94">
        <v>1224.54</v>
      </c>
      <c r="BM94">
        <v>2192798</v>
      </c>
      <c r="BN94">
        <v>68729300</v>
      </c>
      <c r="BO94">
        <v>3908.44</v>
      </c>
      <c r="BP94">
        <v>2839687</v>
      </c>
      <c r="BQ94">
        <v>64413.18</v>
      </c>
      <c r="BR94">
        <v>44852050</v>
      </c>
      <c r="BS94">
        <v>9338.67</v>
      </c>
      <c r="BT94">
        <v>257478</v>
      </c>
      <c r="BU94">
        <v>2835369</v>
      </c>
      <c r="BV94">
        <v>3802.39</v>
      </c>
      <c r="BW94">
        <v>210126.9</v>
      </c>
      <c r="BX94">
        <v>20246060</v>
      </c>
      <c r="BY94">
        <v>27737970</v>
      </c>
      <c r="BZ94">
        <v>1070.06</v>
      </c>
      <c r="CA94">
        <v>10983.64</v>
      </c>
      <c r="CB94">
        <v>87420.55</v>
      </c>
      <c r="CC94">
        <v>7677453</v>
      </c>
      <c r="CD94">
        <v>10936.95</v>
      </c>
      <c r="CE94">
        <v>607509</v>
      </c>
      <c r="CF94">
        <v>31307.71</v>
      </c>
      <c r="CG94">
        <v>9178.9599999999991</v>
      </c>
      <c r="CH94">
        <v>793528.6</v>
      </c>
      <c r="CI94">
        <v>8785.7000000000007</v>
      </c>
      <c r="CJ94">
        <v>1389.35</v>
      </c>
    </row>
    <row r="95" spans="1:88" x14ac:dyDescent="0.25">
      <c r="A95" s="9" t="s">
        <v>90</v>
      </c>
      <c r="B95" t="s">
        <v>98</v>
      </c>
      <c r="D95" s="3">
        <v>44163</v>
      </c>
      <c r="E95" s="4">
        <v>0.67708333333333337</v>
      </c>
      <c r="F95">
        <v>2207</v>
      </c>
      <c r="G95" t="s">
        <v>8</v>
      </c>
      <c r="H95" t="s">
        <v>9</v>
      </c>
      <c r="I95">
        <v>13.36</v>
      </c>
      <c r="J95">
        <v>10180</v>
      </c>
      <c r="K95">
        <v>10350</v>
      </c>
      <c r="L95">
        <v>10460</v>
      </c>
      <c r="M95" s="17">
        <v>7406</v>
      </c>
      <c r="N95" s="17">
        <v>7239</v>
      </c>
      <c r="O95" s="17">
        <v>7202</v>
      </c>
      <c r="P95">
        <v>102.5</v>
      </c>
      <c r="Q95">
        <v>102</v>
      </c>
      <c r="R95" s="17">
        <v>156000</v>
      </c>
      <c r="S95" s="17">
        <v>91170</v>
      </c>
      <c r="T95" s="17">
        <v>146800</v>
      </c>
      <c r="U95" s="17">
        <v>122000</v>
      </c>
      <c r="V95" s="17">
        <v>153600</v>
      </c>
      <c r="W95">
        <v>4.8550000000000004</v>
      </c>
      <c r="X95">
        <v>4.798</v>
      </c>
      <c r="Y95" s="17">
        <v>1680</v>
      </c>
      <c r="Z95" s="17">
        <v>10340</v>
      </c>
      <c r="AA95">
        <v>635.4</v>
      </c>
      <c r="AB95">
        <v>0.90349999999999997</v>
      </c>
      <c r="AC95">
        <v>4.1870000000000003</v>
      </c>
      <c r="AD95">
        <v>0.17319999999999999</v>
      </c>
      <c r="AE95">
        <v>5.7000000000000002E-2</v>
      </c>
      <c r="AF95" t="s">
        <v>143</v>
      </c>
      <c r="AG95">
        <v>0.57999999999999996</v>
      </c>
      <c r="AH95">
        <v>4.66</v>
      </c>
      <c r="AI95">
        <v>0.94</v>
      </c>
      <c r="AJ95">
        <v>0.89</v>
      </c>
      <c r="AK95" s="17">
        <v>3.51</v>
      </c>
      <c r="AL95" s="17">
        <v>0.92</v>
      </c>
      <c r="AM95" s="17">
        <v>7.9</v>
      </c>
      <c r="AN95">
        <v>3.28</v>
      </c>
      <c r="AO95">
        <v>2.72</v>
      </c>
      <c r="AP95" s="17">
        <v>2.77</v>
      </c>
      <c r="AQ95" s="17">
        <v>4.66</v>
      </c>
      <c r="AR95" s="17">
        <v>1.56</v>
      </c>
      <c r="AS95" s="17">
        <v>3.63</v>
      </c>
      <c r="AT95" s="17">
        <v>1.35</v>
      </c>
      <c r="AU95">
        <v>7.91</v>
      </c>
      <c r="AV95">
        <v>0.66</v>
      </c>
      <c r="AW95" s="17">
        <v>1</v>
      </c>
      <c r="AX95" s="17">
        <v>2.25</v>
      </c>
      <c r="AY95">
        <v>0.75</v>
      </c>
      <c r="AZ95">
        <v>1.74</v>
      </c>
      <c r="BA95">
        <v>2.16</v>
      </c>
      <c r="BB95">
        <v>5.41</v>
      </c>
      <c r="BC95">
        <v>4.67</v>
      </c>
      <c r="BD95" t="s">
        <v>145</v>
      </c>
      <c r="BE95">
        <v>356647</v>
      </c>
      <c r="BF95">
        <v>435874.6</v>
      </c>
      <c r="BG95">
        <v>141054700</v>
      </c>
      <c r="BH95">
        <v>21078290</v>
      </c>
      <c r="BI95">
        <v>60693.75</v>
      </c>
      <c r="BJ95">
        <v>125192800</v>
      </c>
      <c r="BK95">
        <v>907702.8</v>
      </c>
      <c r="BL95">
        <v>1430.12</v>
      </c>
      <c r="BM95">
        <v>2551440</v>
      </c>
      <c r="BN95">
        <v>120660200</v>
      </c>
      <c r="BO95">
        <v>6926.35</v>
      </c>
      <c r="BP95">
        <v>4944869</v>
      </c>
      <c r="BQ95">
        <v>113093</v>
      </c>
      <c r="BR95">
        <v>78881250</v>
      </c>
      <c r="BS95">
        <v>14357.19</v>
      </c>
      <c r="BT95">
        <v>367666.1</v>
      </c>
      <c r="BU95">
        <v>4051316</v>
      </c>
      <c r="BV95">
        <v>1474.54</v>
      </c>
      <c r="BW95">
        <v>84129.16</v>
      </c>
      <c r="BX95">
        <v>33938570</v>
      </c>
      <c r="BY95">
        <v>21725120</v>
      </c>
      <c r="BZ95">
        <v>1428.24</v>
      </c>
      <c r="CA95">
        <v>14858.67</v>
      </c>
      <c r="CB95">
        <v>117227.2</v>
      </c>
      <c r="CC95">
        <v>12822500</v>
      </c>
      <c r="CD95">
        <v>2972.94</v>
      </c>
      <c r="CE95">
        <v>847724.8</v>
      </c>
      <c r="CF95">
        <v>55965.11</v>
      </c>
      <c r="CG95">
        <v>11646.44</v>
      </c>
      <c r="CH95">
        <v>1120358</v>
      </c>
      <c r="CI95">
        <v>4981.3999999999996</v>
      </c>
      <c r="CJ95">
        <v>1273.4100000000001</v>
      </c>
    </row>
    <row r="96" spans="1:88" x14ac:dyDescent="0.25">
      <c r="A96" s="9" t="s">
        <v>96</v>
      </c>
      <c r="B96" t="s">
        <v>100</v>
      </c>
      <c r="D96" s="3">
        <v>44163</v>
      </c>
      <c r="E96" s="4">
        <v>0.69236111111111109</v>
      </c>
      <c r="F96">
        <v>2401</v>
      </c>
      <c r="G96" t="s">
        <v>8</v>
      </c>
      <c r="H96" t="s">
        <v>9</v>
      </c>
      <c r="I96">
        <v>3.09</v>
      </c>
      <c r="J96" s="17">
        <v>60530</v>
      </c>
      <c r="K96" s="17">
        <v>62580</v>
      </c>
      <c r="L96" s="17">
        <v>63460</v>
      </c>
      <c r="M96" s="17">
        <v>1429</v>
      </c>
      <c r="N96" s="17">
        <v>1414</v>
      </c>
      <c r="O96" s="17">
        <v>1548</v>
      </c>
      <c r="P96">
        <v>1230</v>
      </c>
      <c r="Q96">
        <v>1234</v>
      </c>
      <c r="R96" s="17">
        <v>119000</v>
      </c>
      <c r="S96" s="17">
        <v>64730</v>
      </c>
      <c r="T96" s="17">
        <v>111900</v>
      </c>
      <c r="U96" s="17">
        <v>88980</v>
      </c>
      <c r="V96" s="17">
        <v>117100</v>
      </c>
      <c r="W96">
        <v>4.7300000000000004</v>
      </c>
      <c r="X96">
        <v>4.8860000000000001</v>
      </c>
      <c r="Y96">
        <v>59.35</v>
      </c>
      <c r="Z96" s="17">
        <v>1135</v>
      </c>
      <c r="AA96">
        <v>53.76</v>
      </c>
      <c r="AB96">
        <v>0.62029999999999996</v>
      </c>
      <c r="AC96">
        <v>12.63</v>
      </c>
      <c r="AD96">
        <v>0.78979999999999995</v>
      </c>
      <c r="AE96">
        <v>0.1542</v>
      </c>
      <c r="AF96" t="s">
        <v>143</v>
      </c>
      <c r="AG96">
        <v>1.06</v>
      </c>
      <c r="AH96" s="17">
        <v>2.0499999999999998</v>
      </c>
      <c r="AI96" s="17">
        <v>0.51</v>
      </c>
      <c r="AJ96" s="17">
        <v>0.92</v>
      </c>
      <c r="AK96" s="17">
        <v>2.5299999999999998</v>
      </c>
      <c r="AL96" s="17">
        <v>0.59</v>
      </c>
      <c r="AM96" s="17">
        <v>7.56</v>
      </c>
      <c r="AN96">
        <v>2.7</v>
      </c>
      <c r="AO96">
        <v>0.55000000000000004</v>
      </c>
      <c r="AP96" s="17">
        <v>3.18</v>
      </c>
      <c r="AQ96" s="17">
        <v>2.48</v>
      </c>
      <c r="AR96" s="17">
        <v>0.64</v>
      </c>
      <c r="AS96" s="17">
        <v>1.68</v>
      </c>
      <c r="AT96" s="17">
        <v>0.12</v>
      </c>
      <c r="AU96">
        <v>1.27</v>
      </c>
      <c r="AV96">
        <v>0.67</v>
      </c>
      <c r="AW96">
        <v>0.37</v>
      </c>
      <c r="AX96" s="17">
        <v>1.67</v>
      </c>
      <c r="AY96">
        <v>0.64</v>
      </c>
      <c r="AZ96">
        <v>1.66</v>
      </c>
      <c r="BA96">
        <v>1.24</v>
      </c>
      <c r="BB96">
        <v>1.17</v>
      </c>
      <c r="BC96">
        <v>0.6</v>
      </c>
      <c r="BD96" t="s">
        <v>145</v>
      </c>
      <c r="BE96">
        <v>97551.23</v>
      </c>
      <c r="BF96">
        <v>2609764</v>
      </c>
      <c r="BG96">
        <v>1007240000</v>
      </c>
      <c r="BH96">
        <v>150920100</v>
      </c>
      <c r="BI96">
        <v>11798.44</v>
      </c>
      <c r="BJ96">
        <v>28885870</v>
      </c>
      <c r="BK96">
        <v>201638</v>
      </c>
      <c r="BL96">
        <v>15746.76</v>
      </c>
      <c r="BM96">
        <v>25654790</v>
      </c>
      <c r="BN96">
        <v>94958860</v>
      </c>
      <c r="BO96">
        <v>4949.92</v>
      </c>
      <c r="BP96">
        <v>4450691</v>
      </c>
      <c r="BQ96">
        <v>83015.789999999994</v>
      </c>
      <c r="BR96">
        <v>71010500</v>
      </c>
      <c r="BS96">
        <v>14448.39</v>
      </c>
      <c r="BT96">
        <v>379358.5</v>
      </c>
      <c r="BU96">
        <v>4782380</v>
      </c>
      <c r="BV96">
        <v>1447.13</v>
      </c>
      <c r="BW96">
        <v>101113.8</v>
      </c>
      <c r="BX96">
        <v>1416163</v>
      </c>
      <c r="BY96">
        <v>2460282</v>
      </c>
      <c r="BZ96">
        <v>1474.91</v>
      </c>
      <c r="CA96">
        <v>15224.98</v>
      </c>
      <c r="CB96">
        <v>129214.6</v>
      </c>
      <c r="CC96">
        <v>1196125</v>
      </c>
      <c r="CD96">
        <v>2402.83</v>
      </c>
      <c r="CE96">
        <v>987598.3</v>
      </c>
      <c r="CF96">
        <v>51315.33</v>
      </c>
      <c r="CG96">
        <v>40863.97</v>
      </c>
      <c r="CH96">
        <v>1269986</v>
      </c>
      <c r="CI96">
        <v>21378.33</v>
      </c>
      <c r="CJ96">
        <v>3770.24</v>
      </c>
    </row>
    <row r="97" spans="1:88" x14ac:dyDescent="0.25">
      <c r="A97" s="9" t="s">
        <v>48</v>
      </c>
      <c r="B97" t="s">
        <v>55</v>
      </c>
      <c r="D97" s="3">
        <v>44163</v>
      </c>
      <c r="E97" s="4">
        <v>0.59722222222222221</v>
      </c>
      <c r="F97">
        <v>2101</v>
      </c>
      <c r="G97" t="s">
        <v>8</v>
      </c>
      <c r="H97" t="s">
        <v>9</v>
      </c>
      <c r="I97">
        <v>1.9039999999999999</v>
      </c>
      <c r="J97" s="17">
        <v>54330</v>
      </c>
      <c r="K97" s="17">
        <v>56600</v>
      </c>
      <c r="L97" s="17">
        <v>57180</v>
      </c>
      <c r="M97">
        <v>292.2</v>
      </c>
      <c r="N97">
        <v>298.10000000000002</v>
      </c>
      <c r="O97">
        <v>481.9</v>
      </c>
      <c r="P97">
        <v>693.6</v>
      </c>
      <c r="Q97">
        <v>708.2</v>
      </c>
      <c r="R97" s="17">
        <v>99360</v>
      </c>
      <c r="S97" s="17">
        <v>52250</v>
      </c>
      <c r="T97" s="17">
        <v>94340</v>
      </c>
      <c r="U97" s="17">
        <v>71990</v>
      </c>
      <c r="V97" s="17">
        <v>98970</v>
      </c>
      <c r="W97">
        <v>0.38500000000000001</v>
      </c>
      <c r="X97">
        <v>0.34710000000000002</v>
      </c>
      <c r="Y97">
        <v>48.58</v>
      </c>
      <c r="Z97">
        <v>557.70000000000005</v>
      </c>
      <c r="AA97">
        <v>39.869999999999997</v>
      </c>
      <c r="AB97">
        <v>0.30840000000000001</v>
      </c>
      <c r="AC97">
        <v>4.8369999999999997</v>
      </c>
      <c r="AD97">
        <v>0.16800000000000001</v>
      </c>
      <c r="AE97">
        <v>7.6300000000000007E-2</v>
      </c>
      <c r="AF97" t="s">
        <v>143</v>
      </c>
      <c r="AG97">
        <v>0.19</v>
      </c>
      <c r="AH97" s="17">
        <v>2.12</v>
      </c>
      <c r="AI97" s="17">
        <v>1.03</v>
      </c>
      <c r="AJ97" s="17">
        <v>0.96</v>
      </c>
      <c r="AK97">
        <v>4.38</v>
      </c>
      <c r="AL97">
        <v>0.8</v>
      </c>
      <c r="AM97">
        <v>10.1</v>
      </c>
      <c r="AN97">
        <v>1.57</v>
      </c>
      <c r="AO97">
        <v>1.31</v>
      </c>
      <c r="AP97" s="17">
        <v>4.6100000000000003</v>
      </c>
      <c r="AQ97" s="17">
        <v>0.98</v>
      </c>
      <c r="AR97" s="17">
        <v>1.68</v>
      </c>
      <c r="AS97" s="17">
        <v>2.16</v>
      </c>
      <c r="AT97" s="17">
        <v>1.1599999999999999</v>
      </c>
      <c r="AU97">
        <v>10.28</v>
      </c>
      <c r="AV97">
        <v>1.17</v>
      </c>
      <c r="AW97">
        <v>0.86</v>
      </c>
      <c r="AX97">
        <v>0.79</v>
      </c>
      <c r="AY97">
        <v>1.1200000000000001</v>
      </c>
      <c r="AZ97">
        <v>3.65</v>
      </c>
      <c r="BA97">
        <v>1.75</v>
      </c>
      <c r="BB97">
        <v>2.13</v>
      </c>
      <c r="BC97">
        <v>0.99</v>
      </c>
      <c r="BD97" t="s">
        <v>145</v>
      </c>
      <c r="BE97">
        <v>107082</v>
      </c>
      <c r="BF97">
        <v>3756544</v>
      </c>
      <c r="BG97">
        <v>1620466000</v>
      </c>
      <c r="BH97">
        <v>241880500</v>
      </c>
      <c r="BI97">
        <v>3880.64</v>
      </c>
      <c r="BJ97">
        <v>10850460</v>
      </c>
      <c r="BK97">
        <v>101444.5</v>
      </c>
      <c r="BL97">
        <v>14341.93</v>
      </c>
      <c r="BM97">
        <v>26924600</v>
      </c>
      <c r="BN97">
        <v>127519500</v>
      </c>
      <c r="BO97">
        <v>6409.4</v>
      </c>
      <c r="BP97">
        <v>6675045</v>
      </c>
      <c r="BQ97">
        <v>107717.4</v>
      </c>
      <c r="BR97">
        <v>106703000</v>
      </c>
      <c r="BS97">
        <v>23169.279999999999</v>
      </c>
      <c r="BT97">
        <v>609255.6</v>
      </c>
      <c r="BU97">
        <v>8507308</v>
      </c>
      <c r="BV97">
        <v>190.37</v>
      </c>
      <c r="BW97">
        <v>15051.25</v>
      </c>
      <c r="BX97">
        <v>2062060</v>
      </c>
      <c r="BY97">
        <v>1942905</v>
      </c>
      <c r="BZ97">
        <v>2165.38</v>
      </c>
      <c r="CA97">
        <v>21855.52</v>
      </c>
      <c r="CB97">
        <v>229187.3</v>
      </c>
      <c r="CC97">
        <v>1573785</v>
      </c>
      <c r="CD97">
        <v>2089.0700000000002</v>
      </c>
      <c r="CE97">
        <v>1671800</v>
      </c>
      <c r="CF97">
        <v>100669.2</v>
      </c>
      <c r="CG97">
        <v>26516.43</v>
      </c>
      <c r="CH97">
        <v>2077136</v>
      </c>
      <c r="CI97">
        <v>9018.0499999999993</v>
      </c>
      <c r="CJ97">
        <v>3114.12</v>
      </c>
    </row>
    <row r="98" spans="1:88" x14ac:dyDescent="0.25">
      <c r="A98" s="9" t="s">
        <v>97</v>
      </c>
      <c r="B98" t="s">
        <v>102</v>
      </c>
      <c r="D98" s="3">
        <v>44163</v>
      </c>
      <c r="E98" s="4">
        <v>0.69652777777777775</v>
      </c>
      <c r="F98">
        <v>2402</v>
      </c>
      <c r="G98" t="s">
        <v>8</v>
      </c>
      <c r="H98" t="s">
        <v>9</v>
      </c>
      <c r="I98">
        <v>3.3340000000000001</v>
      </c>
      <c r="J98" s="17">
        <v>52460</v>
      </c>
      <c r="K98" s="17">
        <v>55160</v>
      </c>
      <c r="L98" s="17">
        <v>55840</v>
      </c>
      <c r="M98" s="17">
        <v>4274</v>
      </c>
      <c r="N98" s="17">
        <v>4421</v>
      </c>
      <c r="O98" s="17">
        <v>3167</v>
      </c>
      <c r="P98">
        <v>3522</v>
      </c>
      <c r="Q98">
        <v>3591</v>
      </c>
      <c r="R98" s="17">
        <v>111600</v>
      </c>
      <c r="S98" s="17">
        <v>58720</v>
      </c>
      <c r="T98" s="17">
        <v>107200</v>
      </c>
      <c r="U98" s="17">
        <v>83270</v>
      </c>
      <c r="V98" s="17">
        <v>111700</v>
      </c>
      <c r="W98">
        <v>15.55</v>
      </c>
      <c r="X98">
        <v>15.91</v>
      </c>
      <c r="Y98" s="17">
        <v>482.2</v>
      </c>
      <c r="Z98" s="17">
        <v>5471</v>
      </c>
      <c r="AA98">
        <v>54.88</v>
      </c>
      <c r="AB98" s="16">
        <v>0.1923</v>
      </c>
      <c r="AC98">
        <v>79.78</v>
      </c>
      <c r="AD98">
        <v>1.744</v>
      </c>
      <c r="AE98">
        <v>1.544</v>
      </c>
      <c r="AF98" t="s">
        <v>143</v>
      </c>
      <c r="AG98">
        <v>1.05</v>
      </c>
      <c r="AH98" s="17">
        <v>2.2999999999999998</v>
      </c>
      <c r="AI98" s="17">
        <v>0.73</v>
      </c>
      <c r="AJ98" s="17">
        <v>0.8</v>
      </c>
      <c r="AK98" s="17">
        <v>2.97</v>
      </c>
      <c r="AL98" s="17">
        <v>1.06</v>
      </c>
      <c r="AM98" s="17">
        <v>6.9</v>
      </c>
      <c r="AN98">
        <v>3.18</v>
      </c>
      <c r="AO98">
        <v>0.89</v>
      </c>
      <c r="AP98" s="17">
        <v>3.07</v>
      </c>
      <c r="AQ98" s="17">
        <v>2.5499999999999998</v>
      </c>
      <c r="AR98" s="17">
        <v>1.19</v>
      </c>
      <c r="AS98" s="17">
        <v>2.41</v>
      </c>
      <c r="AT98" s="17">
        <v>0.84</v>
      </c>
      <c r="AU98">
        <v>2.86</v>
      </c>
      <c r="AV98">
        <v>1.1399999999999999</v>
      </c>
      <c r="AW98" s="17">
        <v>0.83</v>
      </c>
      <c r="AX98" s="17">
        <v>1.88</v>
      </c>
      <c r="AY98">
        <v>0.91</v>
      </c>
      <c r="AZ98" s="16">
        <v>3.6</v>
      </c>
      <c r="BA98">
        <v>1.1499999999999999</v>
      </c>
      <c r="BB98">
        <v>1.0900000000000001</v>
      </c>
      <c r="BC98">
        <v>0.92</v>
      </c>
      <c r="BD98" t="s">
        <v>145</v>
      </c>
      <c r="BE98">
        <v>99608.13</v>
      </c>
      <c r="BF98">
        <v>2459951</v>
      </c>
      <c r="BG98">
        <v>840284500</v>
      </c>
      <c r="BH98">
        <v>125705200</v>
      </c>
      <c r="BI98">
        <v>38349.629999999997</v>
      </c>
      <c r="BJ98">
        <v>85433780</v>
      </c>
      <c r="BK98">
        <v>432421.4</v>
      </c>
      <c r="BL98">
        <v>48761.08</v>
      </c>
      <c r="BM98">
        <v>68924220</v>
      </c>
      <c r="BN98">
        <v>93516250</v>
      </c>
      <c r="BO98">
        <v>4884.33</v>
      </c>
      <c r="BP98">
        <v>4036762</v>
      </c>
      <c r="BQ98">
        <v>84499.61</v>
      </c>
      <c r="BR98">
        <v>64110940</v>
      </c>
      <c r="BS98">
        <v>15717.11</v>
      </c>
      <c r="BT98">
        <v>398295.6</v>
      </c>
      <c r="BU98">
        <v>4526685</v>
      </c>
      <c r="BV98">
        <v>5170.24</v>
      </c>
      <c r="BW98">
        <v>308640.8</v>
      </c>
      <c r="BX98">
        <v>10883390</v>
      </c>
      <c r="BY98">
        <v>12450370</v>
      </c>
      <c r="BZ98">
        <v>1611.97</v>
      </c>
      <c r="CA98">
        <v>15726.31</v>
      </c>
      <c r="CB98">
        <v>125841.7</v>
      </c>
      <c r="CC98">
        <v>1189163</v>
      </c>
      <c r="CD98">
        <v>754.1</v>
      </c>
      <c r="CE98">
        <v>931113.9</v>
      </c>
      <c r="CF98">
        <v>49125.89</v>
      </c>
      <c r="CG98">
        <v>243265.5</v>
      </c>
      <c r="CH98">
        <v>1199370</v>
      </c>
      <c r="CI98">
        <v>43173.72</v>
      </c>
      <c r="CJ98">
        <v>34980.11</v>
      </c>
    </row>
    <row r="99" spans="1:88" x14ac:dyDescent="0.25">
      <c r="A99" s="9" t="s">
        <v>51</v>
      </c>
      <c r="B99" t="s">
        <v>57</v>
      </c>
      <c r="D99" s="3">
        <v>44163</v>
      </c>
      <c r="E99" s="4">
        <v>0.60069444444444442</v>
      </c>
      <c r="F99">
        <v>2102</v>
      </c>
      <c r="G99" t="s">
        <v>8</v>
      </c>
      <c r="H99" t="s">
        <v>9</v>
      </c>
      <c r="I99">
        <v>2.129</v>
      </c>
      <c r="J99" s="17">
        <v>53600</v>
      </c>
      <c r="K99" s="17">
        <v>55940</v>
      </c>
      <c r="L99" s="17">
        <v>56490</v>
      </c>
      <c r="M99" s="17">
        <v>1100</v>
      </c>
      <c r="N99" s="17">
        <v>1123</v>
      </c>
      <c r="O99" s="17">
        <v>1073</v>
      </c>
      <c r="P99">
        <v>2057</v>
      </c>
      <c r="Q99">
        <v>2082</v>
      </c>
      <c r="R99" s="17">
        <v>105400</v>
      </c>
      <c r="S99" s="17">
        <v>55220</v>
      </c>
      <c r="T99" s="17">
        <v>101300</v>
      </c>
      <c r="U99" s="17">
        <v>77760</v>
      </c>
      <c r="V99" s="17">
        <v>106100</v>
      </c>
      <c r="W99">
        <v>3.976</v>
      </c>
      <c r="X99">
        <v>4.1929999999999996</v>
      </c>
      <c r="Y99" s="17">
        <v>448.8</v>
      </c>
      <c r="Z99" s="17">
        <v>4290</v>
      </c>
      <c r="AA99">
        <v>44.7</v>
      </c>
      <c r="AB99" s="16">
        <v>8.3699999999999997E-2</v>
      </c>
      <c r="AC99">
        <v>23</v>
      </c>
      <c r="AD99">
        <v>0.44309999999999999</v>
      </c>
      <c r="AE99">
        <v>0.76329999999999998</v>
      </c>
      <c r="AF99" t="s">
        <v>143</v>
      </c>
      <c r="AG99">
        <v>1.49</v>
      </c>
      <c r="AH99" s="17">
        <v>0.63</v>
      </c>
      <c r="AI99" s="17">
        <v>0.95</v>
      </c>
      <c r="AJ99" s="17">
        <v>0.92</v>
      </c>
      <c r="AK99" s="17">
        <v>1.67</v>
      </c>
      <c r="AL99" s="17">
        <v>1.08</v>
      </c>
      <c r="AM99" s="17">
        <v>7.76</v>
      </c>
      <c r="AN99">
        <v>1.06</v>
      </c>
      <c r="AO99">
        <v>0.64</v>
      </c>
      <c r="AP99" s="17">
        <v>2.77</v>
      </c>
      <c r="AQ99" s="17">
        <v>3.78</v>
      </c>
      <c r="AR99" s="17">
        <v>1.2</v>
      </c>
      <c r="AS99" s="17">
        <v>1.21</v>
      </c>
      <c r="AT99" s="17">
        <v>0.53</v>
      </c>
      <c r="AU99">
        <v>0.86</v>
      </c>
      <c r="AV99">
        <v>1.05</v>
      </c>
      <c r="AW99" s="17">
        <v>0.74</v>
      </c>
      <c r="AX99" s="17">
        <v>2.98</v>
      </c>
      <c r="AY99">
        <v>0.56000000000000005</v>
      </c>
      <c r="AZ99" s="16">
        <v>5.85</v>
      </c>
      <c r="BA99">
        <v>0.6</v>
      </c>
      <c r="BB99">
        <v>1.45</v>
      </c>
      <c r="BC99">
        <v>0.69</v>
      </c>
      <c r="BD99" t="s">
        <v>145</v>
      </c>
      <c r="BE99">
        <v>118036.9</v>
      </c>
      <c r="BF99">
        <v>4040440</v>
      </c>
      <c r="BG99">
        <v>1579497000</v>
      </c>
      <c r="BH99">
        <v>235703100</v>
      </c>
      <c r="BI99">
        <v>15881.29</v>
      </c>
      <c r="BJ99">
        <v>40248610</v>
      </c>
      <c r="BK99">
        <v>239615.7</v>
      </c>
      <c r="BL99">
        <v>45887.43</v>
      </c>
      <c r="BM99">
        <v>74785430</v>
      </c>
      <c r="BN99">
        <v>144004900</v>
      </c>
      <c r="BO99">
        <v>7382.14</v>
      </c>
      <c r="BP99">
        <v>7067010</v>
      </c>
      <c r="BQ99">
        <v>126836.8</v>
      </c>
      <c r="BR99">
        <v>112783000</v>
      </c>
      <c r="BS99">
        <v>25256.79</v>
      </c>
      <c r="BT99">
        <v>649048.30000000005</v>
      </c>
      <c r="BU99">
        <v>8390501</v>
      </c>
      <c r="BV99">
        <v>2126.85</v>
      </c>
      <c r="BW99">
        <v>152550.20000000001</v>
      </c>
      <c r="BX99">
        <v>18777000</v>
      </c>
      <c r="BY99">
        <v>15885940</v>
      </c>
      <c r="BZ99">
        <v>2277.9899999999998</v>
      </c>
      <c r="CA99">
        <v>23148.36</v>
      </c>
      <c r="CB99">
        <v>232744.4</v>
      </c>
      <c r="CC99">
        <v>1791641</v>
      </c>
      <c r="CD99">
        <v>646.32000000000005</v>
      </c>
      <c r="CE99">
        <v>1624344</v>
      </c>
      <c r="CF99">
        <v>98676.83</v>
      </c>
      <c r="CG99">
        <v>122383.2</v>
      </c>
      <c r="CH99">
        <v>2013930</v>
      </c>
      <c r="CI99">
        <v>19869.900000000001</v>
      </c>
      <c r="CJ99">
        <v>29101.26</v>
      </c>
    </row>
    <row r="100" spans="1:88" x14ac:dyDescent="0.25">
      <c r="A100" s="9" t="s">
        <v>99</v>
      </c>
      <c r="B100" t="s">
        <v>104</v>
      </c>
      <c r="D100" s="3">
        <v>44163</v>
      </c>
      <c r="E100" s="4">
        <v>0.70000000000000007</v>
      </c>
      <c r="F100">
        <v>2403</v>
      </c>
      <c r="G100" t="s">
        <v>8</v>
      </c>
      <c r="H100" t="s">
        <v>9</v>
      </c>
      <c r="I100">
        <v>1.2929999999999999</v>
      </c>
      <c r="J100" s="17">
        <v>59000</v>
      </c>
      <c r="K100" s="17">
        <v>64240</v>
      </c>
      <c r="L100" s="17">
        <v>64930</v>
      </c>
      <c r="M100">
        <v>141.4</v>
      </c>
      <c r="N100">
        <v>145.9</v>
      </c>
      <c r="O100">
        <v>33.93</v>
      </c>
      <c r="P100">
        <v>37.770000000000003</v>
      </c>
      <c r="Q100">
        <v>39.85</v>
      </c>
      <c r="R100" s="17">
        <v>115300</v>
      </c>
      <c r="S100" s="17">
        <v>60970</v>
      </c>
      <c r="T100" s="17">
        <v>110200</v>
      </c>
      <c r="U100" s="17">
        <v>85200</v>
      </c>
      <c r="V100" s="17">
        <v>115700</v>
      </c>
      <c r="W100">
        <v>0.44669999999999999</v>
      </c>
      <c r="X100">
        <v>0.4541</v>
      </c>
      <c r="Y100">
        <v>40.520000000000003</v>
      </c>
      <c r="Z100">
        <v>731.3</v>
      </c>
      <c r="AA100">
        <v>52.79</v>
      </c>
      <c r="AB100" s="16">
        <v>1.26E-2</v>
      </c>
      <c r="AC100">
        <v>2.1819999999999999</v>
      </c>
      <c r="AD100" s="16">
        <v>1.7899999999999999E-2</v>
      </c>
      <c r="AE100">
        <v>0.1837</v>
      </c>
      <c r="AF100" t="s">
        <v>143</v>
      </c>
      <c r="AG100">
        <v>1.3</v>
      </c>
      <c r="AH100" s="17">
        <v>0.88</v>
      </c>
      <c r="AI100" s="17">
        <v>0.8</v>
      </c>
      <c r="AJ100" s="17">
        <v>0.59</v>
      </c>
      <c r="AK100">
        <v>7.4</v>
      </c>
      <c r="AL100">
        <v>1.05</v>
      </c>
      <c r="AM100">
        <v>7.22</v>
      </c>
      <c r="AN100">
        <v>4.75</v>
      </c>
      <c r="AO100">
        <v>7.01</v>
      </c>
      <c r="AP100" s="17">
        <v>3.8</v>
      </c>
      <c r="AQ100" s="17">
        <v>1.96</v>
      </c>
      <c r="AR100" s="17">
        <v>0.08</v>
      </c>
      <c r="AS100" s="17">
        <v>0.63</v>
      </c>
      <c r="AT100" s="17">
        <v>0.32</v>
      </c>
      <c r="AU100">
        <v>12.91</v>
      </c>
      <c r="AV100">
        <v>1.38</v>
      </c>
      <c r="AW100">
        <v>0.57999999999999996</v>
      </c>
      <c r="AX100">
        <v>0.41</v>
      </c>
      <c r="AY100">
        <v>0.72</v>
      </c>
      <c r="AZ100" s="16">
        <v>30.51</v>
      </c>
      <c r="BA100">
        <v>2.1</v>
      </c>
      <c r="BB100" s="16">
        <v>7.01</v>
      </c>
      <c r="BC100">
        <v>0.95</v>
      </c>
      <c r="BD100" t="s">
        <v>145</v>
      </c>
      <c r="BE100">
        <v>44289.1</v>
      </c>
      <c r="BF100">
        <v>2952313</v>
      </c>
      <c r="BG100">
        <v>1117488000</v>
      </c>
      <c r="BH100">
        <v>166896800</v>
      </c>
      <c r="BI100">
        <v>1364.56</v>
      </c>
      <c r="BJ100">
        <v>3236009</v>
      </c>
      <c r="BK100">
        <v>5391.21</v>
      </c>
      <c r="BL100">
        <v>716.71</v>
      </c>
      <c r="BM100">
        <v>1911209</v>
      </c>
      <c r="BN100">
        <v>103497900</v>
      </c>
      <c r="BO100">
        <v>5411.19</v>
      </c>
      <c r="BP100">
        <v>4738150</v>
      </c>
      <c r="BQ100">
        <v>92254.07</v>
      </c>
      <c r="BR100">
        <v>75803320</v>
      </c>
      <c r="BS100">
        <v>16765.330000000002</v>
      </c>
      <c r="BT100">
        <v>426634.3</v>
      </c>
      <c r="BU100">
        <v>5168932</v>
      </c>
      <c r="BV100">
        <v>159.63</v>
      </c>
      <c r="BW100">
        <v>11506.14</v>
      </c>
      <c r="BX100">
        <v>1045247</v>
      </c>
      <c r="BY100">
        <v>1784758</v>
      </c>
      <c r="BZ100">
        <v>1706.79</v>
      </c>
      <c r="CA100">
        <v>17147.599999999999</v>
      </c>
      <c r="CB100">
        <v>141481.9</v>
      </c>
      <c r="CC100">
        <v>1286056</v>
      </c>
      <c r="CD100">
        <v>135.19</v>
      </c>
      <c r="CE100">
        <v>1052551</v>
      </c>
      <c r="CF100">
        <v>56399.03</v>
      </c>
      <c r="CG100">
        <v>7551.24</v>
      </c>
      <c r="CH100">
        <v>1315983</v>
      </c>
      <c r="CI100">
        <v>1743.48</v>
      </c>
      <c r="CJ100">
        <v>4637.95</v>
      </c>
    </row>
    <row r="101" spans="1:88" x14ac:dyDescent="0.25">
      <c r="A101" s="9" t="s">
        <v>54</v>
      </c>
      <c r="B101" t="s">
        <v>59</v>
      </c>
      <c r="D101" s="3">
        <v>44163</v>
      </c>
      <c r="E101" s="4">
        <v>0.60486111111111118</v>
      </c>
      <c r="F101">
        <v>2103</v>
      </c>
      <c r="G101" t="s">
        <v>8</v>
      </c>
      <c r="H101" t="s">
        <v>9</v>
      </c>
      <c r="I101">
        <v>1.3220000000000001</v>
      </c>
      <c r="J101" s="17">
        <v>59950</v>
      </c>
      <c r="K101" s="17">
        <v>62730</v>
      </c>
      <c r="L101" s="17">
        <v>63470</v>
      </c>
      <c r="M101" s="16">
        <v>0.87019999999999997</v>
      </c>
      <c r="N101">
        <v>1.4139999999999999</v>
      </c>
      <c r="O101">
        <v>10.02</v>
      </c>
      <c r="P101">
        <v>28.45</v>
      </c>
      <c r="Q101">
        <v>26.43</v>
      </c>
      <c r="R101" s="17">
        <v>106100</v>
      </c>
      <c r="S101" s="17">
        <v>57210</v>
      </c>
      <c r="T101" s="17">
        <v>101400</v>
      </c>
      <c r="U101" s="17">
        <v>78690</v>
      </c>
      <c r="V101" s="17">
        <v>106700</v>
      </c>
      <c r="W101" s="16">
        <v>3.7000000000000002E-3</v>
      </c>
      <c r="X101" s="16">
        <v>-1.78E-2</v>
      </c>
      <c r="Y101">
        <v>37.130000000000003</v>
      </c>
      <c r="Z101">
        <v>6.1310000000000002</v>
      </c>
      <c r="AA101">
        <v>44.31</v>
      </c>
      <c r="AB101" s="16">
        <v>2.52E-2</v>
      </c>
      <c r="AC101">
        <v>1.7649999999999999</v>
      </c>
      <c r="AD101" s="16">
        <v>-2.0999999999999999E-3</v>
      </c>
      <c r="AE101">
        <v>0.13969999999999999</v>
      </c>
      <c r="AF101" t="s">
        <v>143</v>
      </c>
      <c r="AG101">
        <v>2.11</v>
      </c>
      <c r="AH101" s="17">
        <v>0.54</v>
      </c>
      <c r="AI101" s="17">
        <v>1.57</v>
      </c>
      <c r="AJ101" s="17">
        <v>1.37</v>
      </c>
      <c r="AK101" s="16">
        <v>88.03</v>
      </c>
      <c r="AL101">
        <v>99.86</v>
      </c>
      <c r="AM101">
        <v>21.23</v>
      </c>
      <c r="AN101">
        <v>4.7300000000000004</v>
      </c>
      <c r="AO101">
        <v>14.47</v>
      </c>
      <c r="AP101" s="17">
        <v>4.21</v>
      </c>
      <c r="AQ101" s="17">
        <v>3.14</v>
      </c>
      <c r="AR101" s="17">
        <v>1.1399999999999999</v>
      </c>
      <c r="AS101" s="17">
        <v>0.31</v>
      </c>
      <c r="AT101" s="17">
        <v>1.44</v>
      </c>
      <c r="AU101" s="16" t="s">
        <v>144</v>
      </c>
      <c r="AV101" s="16">
        <v>76.62</v>
      </c>
      <c r="AW101">
        <v>1.04</v>
      </c>
      <c r="AX101">
        <v>5.38</v>
      </c>
      <c r="AY101">
        <v>1.04</v>
      </c>
      <c r="AZ101" s="16">
        <v>6.66</v>
      </c>
      <c r="BA101">
        <v>1.43</v>
      </c>
      <c r="BB101" s="16">
        <v>63.88</v>
      </c>
      <c r="BC101">
        <v>2.13</v>
      </c>
      <c r="BD101" t="s">
        <v>145</v>
      </c>
      <c r="BE101">
        <v>78677.09</v>
      </c>
      <c r="BF101">
        <v>4746254</v>
      </c>
      <c r="BG101">
        <v>1896979000</v>
      </c>
      <c r="BH101">
        <v>283598500</v>
      </c>
      <c r="BI101">
        <v>31.11</v>
      </c>
      <c r="BJ101">
        <v>83456.820000000007</v>
      </c>
      <c r="BK101">
        <v>2911.85</v>
      </c>
      <c r="BL101">
        <v>916.73</v>
      </c>
      <c r="BM101">
        <v>2818230</v>
      </c>
      <c r="BN101">
        <v>144379800</v>
      </c>
      <c r="BO101">
        <v>8033.62</v>
      </c>
      <c r="BP101">
        <v>7580747</v>
      </c>
      <c r="BQ101">
        <v>134814.6</v>
      </c>
      <c r="BR101">
        <v>121487100</v>
      </c>
      <c r="BS101">
        <v>26525.35</v>
      </c>
      <c r="BT101">
        <v>645276.1</v>
      </c>
      <c r="BU101">
        <v>8985730</v>
      </c>
      <c r="BV101">
        <v>4.07</v>
      </c>
      <c r="BW101">
        <v>1906.11</v>
      </c>
      <c r="BX101">
        <v>1664966</v>
      </c>
      <c r="BY101">
        <v>23167.94</v>
      </c>
      <c r="BZ101">
        <v>2447.2800000000002</v>
      </c>
      <c r="CA101">
        <v>23396.720000000001</v>
      </c>
      <c r="CB101">
        <v>239357.3</v>
      </c>
      <c r="CC101">
        <v>1826485</v>
      </c>
      <c r="CD101">
        <v>303.33999999999997</v>
      </c>
      <c r="CE101">
        <v>1721959</v>
      </c>
      <c r="CF101">
        <v>102531.6</v>
      </c>
      <c r="CG101">
        <v>9999.5300000000007</v>
      </c>
      <c r="CH101">
        <v>2061051</v>
      </c>
      <c r="CI101">
        <v>1905.72</v>
      </c>
      <c r="CJ101">
        <v>5554.62</v>
      </c>
    </row>
    <row r="102" spans="1:88" x14ac:dyDescent="0.25">
      <c r="A102" s="9" t="s">
        <v>101</v>
      </c>
      <c r="B102" t="s">
        <v>106</v>
      </c>
      <c r="D102" s="3">
        <v>44163</v>
      </c>
      <c r="E102" s="4">
        <v>0.70416666666666661</v>
      </c>
      <c r="F102">
        <v>2404</v>
      </c>
      <c r="G102" t="s">
        <v>8</v>
      </c>
      <c r="H102" t="s">
        <v>9</v>
      </c>
      <c r="I102">
        <v>1.885</v>
      </c>
      <c r="J102" s="17">
        <v>61490</v>
      </c>
      <c r="K102" s="17">
        <v>65610</v>
      </c>
      <c r="L102" s="17">
        <v>66530</v>
      </c>
      <c r="M102">
        <v>172.4</v>
      </c>
      <c r="N102">
        <v>178</v>
      </c>
      <c r="O102">
        <v>116.9</v>
      </c>
      <c r="P102">
        <v>48.86</v>
      </c>
      <c r="Q102">
        <v>50.53</v>
      </c>
      <c r="R102" s="17">
        <v>114200</v>
      </c>
      <c r="S102" s="17">
        <v>61540</v>
      </c>
      <c r="T102" s="17">
        <v>111100</v>
      </c>
      <c r="U102" s="17">
        <v>87360</v>
      </c>
      <c r="V102" s="17">
        <v>117100</v>
      </c>
      <c r="W102">
        <v>1.7030000000000001</v>
      </c>
      <c r="X102">
        <v>1.764</v>
      </c>
      <c r="Y102">
        <v>47.31</v>
      </c>
      <c r="Z102">
        <v>158.4</v>
      </c>
      <c r="AA102">
        <v>41.32</v>
      </c>
      <c r="AB102" s="16">
        <v>1.8700000000000001E-2</v>
      </c>
      <c r="AC102">
        <v>1.698</v>
      </c>
      <c r="AD102" s="16">
        <v>2.4899999999999999E-2</v>
      </c>
      <c r="AE102">
        <v>0.1298</v>
      </c>
      <c r="AF102" t="s">
        <v>143</v>
      </c>
      <c r="AG102">
        <v>1.48</v>
      </c>
      <c r="AH102" s="17">
        <v>0.57999999999999996</v>
      </c>
      <c r="AI102" s="17">
        <v>0.59</v>
      </c>
      <c r="AJ102" s="17">
        <v>1.03</v>
      </c>
      <c r="AK102">
        <v>4.04</v>
      </c>
      <c r="AL102">
        <v>1.01</v>
      </c>
      <c r="AM102">
        <v>15.31</v>
      </c>
      <c r="AN102">
        <v>4.51</v>
      </c>
      <c r="AO102">
        <v>8.19</v>
      </c>
      <c r="AP102" s="17">
        <v>5.7</v>
      </c>
      <c r="AQ102" s="17">
        <v>2.2999999999999998</v>
      </c>
      <c r="AR102" s="17">
        <v>1.24</v>
      </c>
      <c r="AS102" s="17">
        <v>2.11</v>
      </c>
      <c r="AT102" s="17">
        <v>1.06</v>
      </c>
      <c r="AU102">
        <v>3.52</v>
      </c>
      <c r="AV102">
        <v>0.83</v>
      </c>
      <c r="AW102">
        <v>0.71</v>
      </c>
      <c r="AX102">
        <v>3.79</v>
      </c>
      <c r="AY102">
        <v>0.82</v>
      </c>
      <c r="AZ102" s="16">
        <v>19.48</v>
      </c>
      <c r="BA102">
        <v>1.83</v>
      </c>
      <c r="BB102" s="16">
        <v>4.84</v>
      </c>
      <c r="BC102">
        <v>1.81</v>
      </c>
      <c r="BD102" t="s">
        <v>145</v>
      </c>
      <c r="BE102">
        <v>65566.3</v>
      </c>
      <c r="BF102">
        <v>3233364</v>
      </c>
      <c r="BG102">
        <v>1161853000</v>
      </c>
      <c r="BH102">
        <v>174090000</v>
      </c>
      <c r="BI102">
        <v>1746.84</v>
      </c>
      <c r="BJ102">
        <v>4013802</v>
      </c>
      <c r="BK102">
        <v>17519.759999999998</v>
      </c>
      <c r="BL102">
        <v>924.51</v>
      </c>
      <c r="BM102">
        <v>2180702</v>
      </c>
      <c r="BN102">
        <v>101343500</v>
      </c>
      <c r="BO102">
        <v>5740.22</v>
      </c>
      <c r="BP102">
        <v>4862476</v>
      </c>
      <c r="BQ102">
        <v>99394.1</v>
      </c>
      <c r="BR102">
        <v>78125460</v>
      </c>
      <c r="BS102">
        <v>17618.95</v>
      </c>
      <c r="BT102">
        <v>419086.8</v>
      </c>
      <c r="BU102">
        <v>5261714</v>
      </c>
      <c r="BV102">
        <v>636.32000000000005</v>
      </c>
      <c r="BW102">
        <v>41133.050000000003</v>
      </c>
      <c r="BX102">
        <v>1242246</v>
      </c>
      <c r="BY102">
        <v>377876.7</v>
      </c>
      <c r="BZ102">
        <v>1726.42</v>
      </c>
      <c r="CA102">
        <v>16639.78</v>
      </c>
      <c r="CB102">
        <v>141928.29999999999</v>
      </c>
      <c r="CC102">
        <v>1009954</v>
      </c>
      <c r="CD102">
        <v>161.47999999999999</v>
      </c>
      <c r="CE102">
        <v>1065422</v>
      </c>
      <c r="CF102">
        <v>56354.73</v>
      </c>
      <c r="CG102">
        <v>5954.85</v>
      </c>
      <c r="CH102">
        <v>1332647</v>
      </c>
      <c r="CI102">
        <v>1953.88</v>
      </c>
      <c r="CJ102">
        <v>3341.96</v>
      </c>
    </row>
    <row r="103" spans="1:88" x14ac:dyDescent="0.25">
      <c r="A103" s="9" t="s">
        <v>56</v>
      </c>
      <c r="B103" t="s">
        <v>61</v>
      </c>
      <c r="D103" s="3">
        <v>44163</v>
      </c>
      <c r="E103" s="4">
        <v>0.60833333333333328</v>
      </c>
      <c r="F103">
        <v>2104</v>
      </c>
      <c r="G103" t="s">
        <v>8</v>
      </c>
      <c r="H103" t="s">
        <v>9</v>
      </c>
      <c r="I103">
        <v>1.0089999999999999</v>
      </c>
      <c r="J103" s="17">
        <v>61490</v>
      </c>
      <c r="K103" s="17">
        <v>64620</v>
      </c>
      <c r="L103" s="17">
        <v>65390</v>
      </c>
      <c r="M103">
        <v>22.42</v>
      </c>
      <c r="N103">
        <v>23.54</v>
      </c>
      <c r="O103">
        <v>37.76</v>
      </c>
      <c r="P103">
        <v>29.7</v>
      </c>
      <c r="Q103">
        <v>32.57</v>
      </c>
      <c r="R103" s="17">
        <v>107400</v>
      </c>
      <c r="S103" s="17">
        <v>57180</v>
      </c>
      <c r="T103" s="17">
        <v>103000</v>
      </c>
      <c r="U103" s="17">
        <v>79820</v>
      </c>
      <c r="V103" s="17">
        <v>108300</v>
      </c>
      <c r="W103">
        <v>0.66390000000000005</v>
      </c>
      <c r="X103">
        <v>0.71240000000000003</v>
      </c>
      <c r="Y103">
        <v>46.96</v>
      </c>
      <c r="Z103">
        <v>17.760000000000002</v>
      </c>
      <c r="AA103">
        <v>35.979999999999997</v>
      </c>
      <c r="AB103" s="16">
        <v>2.7699999999999999E-2</v>
      </c>
      <c r="AC103">
        <v>1.2470000000000001</v>
      </c>
      <c r="AD103" s="16">
        <v>-3.0999999999999999E-3</v>
      </c>
      <c r="AE103">
        <v>0.1057</v>
      </c>
      <c r="AF103" t="s">
        <v>143</v>
      </c>
      <c r="AG103">
        <v>2.52</v>
      </c>
      <c r="AH103" s="17">
        <v>0.98</v>
      </c>
      <c r="AI103" s="17">
        <v>3.03</v>
      </c>
      <c r="AJ103" s="17">
        <v>2.72</v>
      </c>
      <c r="AK103">
        <v>2.4300000000000002</v>
      </c>
      <c r="AL103">
        <v>3.02</v>
      </c>
      <c r="AM103">
        <v>13.66</v>
      </c>
      <c r="AN103">
        <v>2.73</v>
      </c>
      <c r="AO103">
        <v>15.26</v>
      </c>
      <c r="AP103" s="17">
        <v>4.84</v>
      </c>
      <c r="AQ103" s="17">
        <v>1.19</v>
      </c>
      <c r="AR103" s="17">
        <v>3.67</v>
      </c>
      <c r="AS103" s="17">
        <v>0.82</v>
      </c>
      <c r="AT103" s="17">
        <v>3.55</v>
      </c>
      <c r="AU103">
        <v>7.29</v>
      </c>
      <c r="AV103">
        <v>3.35</v>
      </c>
      <c r="AW103">
        <v>3.16</v>
      </c>
      <c r="AX103">
        <v>2.87</v>
      </c>
      <c r="AY103">
        <v>4</v>
      </c>
      <c r="AZ103" s="16">
        <v>6.02</v>
      </c>
      <c r="BA103">
        <v>2.79</v>
      </c>
      <c r="BB103" s="16">
        <v>44.99</v>
      </c>
      <c r="BC103">
        <v>3.5</v>
      </c>
      <c r="BD103" t="s">
        <v>145</v>
      </c>
      <c r="BE103">
        <v>58055.9</v>
      </c>
      <c r="BF103">
        <v>4901975</v>
      </c>
      <c r="BG103">
        <v>1884968000</v>
      </c>
      <c r="BH103">
        <v>281858600</v>
      </c>
      <c r="BI103">
        <v>360.02</v>
      </c>
      <c r="BJ103">
        <v>898774.8</v>
      </c>
      <c r="BK103">
        <v>9123.35</v>
      </c>
      <c r="BL103">
        <v>952.29</v>
      </c>
      <c r="BM103">
        <v>2938994</v>
      </c>
      <c r="BN103">
        <v>146957400</v>
      </c>
      <c r="BO103">
        <v>8085.85</v>
      </c>
      <c r="BP103">
        <v>7422187</v>
      </c>
      <c r="BQ103">
        <v>137704.9</v>
      </c>
      <c r="BR103">
        <v>119030400</v>
      </c>
      <c r="BS103">
        <v>26709.78</v>
      </c>
      <c r="BT103">
        <v>648657.4</v>
      </c>
      <c r="BU103">
        <v>8672078</v>
      </c>
      <c r="BV103">
        <v>377.05</v>
      </c>
      <c r="BW103">
        <v>28847.26</v>
      </c>
      <c r="BX103">
        <v>2030712</v>
      </c>
      <c r="BY103">
        <v>66082.02</v>
      </c>
      <c r="BZ103">
        <v>2423.1999999999998</v>
      </c>
      <c r="CA103">
        <v>23578.91</v>
      </c>
      <c r="CB103">
        <v>228652.6</v>
      </c>
      <c r="CC103">
        <v>1415704</v>
      </c>
      <c r="CD103">
        <v>307.04000000000002</v>
      </c>
      <c r="CE103">
        <v>1654931</v>
      </c>
      <c r="CF103">
        <v>98631</v>
      </c>
      <c r="CG103">
        <v>6798.61</v>
      </c>
      <c r="CH103">
        <v>1986379</v>
      </c>
      <c r="CI103">
        <v>1794.96</v>
      </c>
      <c r="CJ103">
        <v>4075.89</v>
      </c>
    </row>
    <row r="104" spans="1:88" x14ac:dyDescent="0.25">
      <c r="A104" s="9" t="s">
        <v>103</v>
      </c>
      <c r="B104" t="s">
        <v>108</v>
      </c>
      <c r="D104" s="3">
        <v>44163</v>
      </c>
      <c r="E104" s="4">
        <v>0.70763888888888893</v>
      </c>
      <c r="F104">
        <v>2405</v>
      </c>
      <c r="G104" t="s">
        <v>8</v>
      </c>
      <c r="H104" t="s">
        <v>9</v>
      </c>
      <c r="I104">
        <v>0.65749999999999997</v>
      </c>
      <c r="J104" s="17">
        <v>62660</v>
      </c>
      <c r="K104" s="17">
        <v>71250</v>
      </c>
      <c r="L104" s="17">
        <v>72020</v>
      </c>
      <c r="M104">
        <v>260.8</v>
      </c>
      <c r="N104">
        <v>289.5</v>
      </c>
      <c r="O104">
        <v>213.4</v>
      </c>
      <c r="P104">
        <v>169.4</v>
      </c>
      <c r="Q104">
        <v>191.1</v>
      </c>
      <c r="R104" s="17">
        <v>113700</v>
      </c>
      <c r="S104" s="17">
        <v>63480</v>
      </c>
      <c r="T104" s="17">
        <v>118900</v>
      </c>
      <c r="U104" s="17">
        <v>86480</v>
      </c>
      <c r="V104" s="17">
        <v>124400</v>
      </c>
      <c r="W104">
        <v>2.7290000000000001</v>
      </c>
      <c r="X104">
        <v>2.9289999999999998</v>
      </c>
      <c r="Y104">
        <v>49</v>
      </c>
      <c r="Z104">
        <v>369.9</v>
      </c>
      <c r="AA104">
        <v>72.47</v>
      </c>
      <c r="AB104">
        <v>0.33789999999999998</v>
      </c>
      <c r="AC104">
        <v>14.05</v>
      </c>
      <c r="AD104">
        <v>6.9500000000000006E-2</v>
      </c>
      <c r="AE104">
        <v>0.31240000000000001</v>
      </c>
      <c r="AF104" t="s">
        <v>143</v>
      </c>
      <c r="AG104">
        <v>12.12</v>
      </c>
      <c r="AH104" s="17">
        <v>1.1399999999999999</v>
      </c>
      <c r="AI104" s="17">
        <v>11.19</v>
      </c>
      <c r="AJ104" s="17">
        <v>11.67</v>
      </c>
      <c r="AK104">
        <v>1.36</v>
      </c>
      <c r="AL104">
        <v>12.29</v>
      </c>
      <c r="AM104">
        <v>11.49</v>
      </c>
      <c r="AN104">
        <v>3.85</v>
      </c>
      <c r="AO104">
        <v>14.13</v>
      </c>
      <c r="AP104" s="17">
        <v>4.9000000000000004</v>
      </c>
      <c r="AQ104" s="17">
        <v>2.41</v>
      </c>
      <c r="AR104" s="17">
        <v>11.49</v>
      </c>
      <c r="AS104" s="17">
        <v>0.68</v>
      </c>
      <c r="AT104" s="17">
        <v>11.22</v>
      </c>
      <c r="AU104">
        <v>2.16</v>
      </c>
      <c r="AV104">
        <v>11.35</v>
      </c>
      <c r="AW104">
        <v>11.17</v>
      </c>
      <c r="AX104">
        <v>2.5499999999999998</v>
      </c>
      <c r="AY104">
        <v>12.67</v>
      </c>
      <c r="AZ104">
        <v>12.73</v>
      </c>
      <c r="BA104">
        <v>11.34</v>
      </c>
      <c r="BB104">
        <v>9.86</v>
      </c>
      <c r="BC104">
        <v>10.89</v>
      </c>
      <c r="BD104" t="s">
        <v>145</v>
      </c>
      <c r="BE104">
        <v>20834.07</v>
      </c>
      <c r="BF104">
        <v>3121023</v>
      </c>
      <c r="BG104">
        <v>1140615000</v>
      </c>
      <c r="BH104">
        <v>170312300</v>
      </c>
      <c r="BI104">
        <v>2496.9699999999998</v>
      </c>
      <c r="BJ104">
        <v>5889589</v>
      </c>
      <c r="BK104">
        <v>29967.9</v>
      </c>
      <c r="BL104">
        <v>2643.67</v>
      </c>
      <c r="BM104">
        <v>4767531</v>
      </c>
      <c r="BN104">
        <v>96353730</v>
      </c>
      <c r="BO104">
        <v>5609.06</v>
      </c>
      <c r="BP104">
        <v>4702611</v>
      </c>
      <c r="BQ104">
        <v>93217.78</v>
      </c>
      <c r="BR104">
        <v>75020320</v>
      </c>
      <c r="BS104">
        <v>16690.05</v>
      </c>
      <c r="BT104">
        <v>401388.6</v>
      </c>
      <c r="BU104">
        <v>4792059</v>
      </c>
      <c r="BV104">
        <v>964.86</v>
      </c>
      <c r="BW104">
        <v>60839.92</v>
      </c>
      <c r="BX104">
        <v>1162943</v>
      </c>
      <c r="BY104">
        <v>847183</v>
      </c>
      <c r="BZ104">
        <v>1626.78</v>
      </c>
      <c r="CA104">
        <v>15883.98</v>
      </c>
      <c r="CB104">
        <v>128285</v>
      </c>
      <c r="CC104">
        <v>1585981</v>
      </c>
      <c r="CD104">
        <v>1310.08</v>
      </c>
      <c r="CE104">
        <v>969642.8</v>
      </c>
      <c r="CF104">
        <v>51273.41</v>
      </c>
      <c r="CG104">
        <v>44300.26</v>
      </c>
      <c r="CH104">
        <v>1213702</v>
      </c>
      <c r="CI104">
        <v>2854.05</v>
      </c>
      <c r="CJ104">
        <v>7169.16</v>
      </c>
    </row>
    <row r="105" spans="1:88" x14ac:dyDescent="0.25">
      <c r="A105" s="9" t="s">
        <v>58</v>
      </c>
      <c r="B105" t="s">
        <v>63</v>
      </c>
      <c r="D105" s="3">
        <v>44163</v>
      </c>
      <c r="E105" s="4">
        <v>0.61249999999999993</v>
      </c>
      <c r="F105">
        <v>2105</v>
      </c>
      <c r="G105" t="s">
        <v>8</v>
      </c>
      <c r="H105" t="s">
        <v>9</v>
      </c>
      <c r="I105">
        <v>0.36840000000000001</v>
      </c>
      <c r="J105" s="17">
        <v>62710</v>
      </c>
      <c r="K105" s="17">
        <v>66600</v>
      </c>
      <c r="L105" s="17">
        <v>67440</v>
      </c>
      <c r="M105">
        <v>9.2569999999999997</v>
      </c>
      <c r="N105">
        <v>8.6370000000000005</v>
      </c>
      <c r="O105">
        <v>47.24</v>
      </c>
      <c r="P105">
        <v>96.94</v>
      </c>
      <c r="Q105">
        <v>98.22</v>
      </c>
      <c r="R105" s="17">
        <v>109400</v>
      </c>
      <c r="S105" s="17">
        <v>56930</v>
      </c>
      <c r="T105" s="17">
        <v>104100</v>
      </c>
      <c r="U105" s="17">
        <v>80680</v>
      </c>
      <c r="V105" s="17">
        <v>109700</v>
      </c>
      <c r="W105">
        <v>3.0200000000000001E-2</v>
      </c>
      <c r="X105" s="16">
        <v>6.6E-3</v>
      </c>
      <c r="Y105">
        <v>42.51</v>
      </c>
      <c r="Z105" s="16">
        <v>0.88549999999999995</v>
      </c>
      <c r="AA105">
        <v>58.68</v>
      </c>
      <c r="AB105" s="16">
        <v>4.7100000000000003E-2</v>
      </c>
      <c r="AC105">
        <v>11.97</v>
      </c>
      <c r="AD105" s="16">
        <v>-4.1999999999999997E-3</v>
      </c>
      <c r="AE105">
        <v>0.1857</v>
      </c>
      <c r="AF105" t="s">
        <v>143</v>
      </c>
      <c r="AG105">
        <v>1.1100000000000001</v>
      </c>
      <c r="AH105" s="17">
        <v>1.25</v>
      </c>
      <c r="AI105" s="17">
        <v>0.96</v>
      </c>
      <c r="AJ105" s="17">
        <v>0.68</v>
      </c>
      <c r="AK105">
        <v>29.63</v>
      </c>
      <c r="AL105">
        <v>1.1299999999999999</v>
      </c>
      <c r="AM105">
        <v>13.59</v>
      </c>
      <c r="AN105">
        <v>2.09</v>
      </c>
      <c r="AO105">
        <v>1.76</v>
      </c>
      <c r="AP105" s="17">
        <v>5.54</v>
      </c>
      <c r="AQ105" s="17">
        <v>3.41</v>
      </c>
      <c r="AR105" s="17">
        <v>0.79</v>
      </c>
      <c r="AS105" s="17">
        <v>1.41</v>
      </c>
      <c r="AT105" s="17">
        <v>0.53</v>
      </c>
      <c r="AU105">
        <v>38.67</v>
      </c>
      <c r="AV105" s="16">
        <v>49.08</v>
      </c>
      <c r="AW105">
        <v>1.19</v>
      </c>
      <c r="AX105" s="16">
        <v>2.3199999999999998</v>
      </c>
      <c r="AY105">
        <v>0.31</v>
      </c>
      <c r="AZ105" s="16">
        <v>9.18</v>
      </c>
      <c r="BA105">
        <v>0.42</v>
      </c>
      <c r="BB105" s="16">
        <v>49.99</v>
      </c>
      <c r="BC105">
        <v>0.7</v>
      </c>
      <c r="BD105" t="s">
        <v>145</v>
      </c>
      <c r="BE105">
        <v>21115.54</v>
      </c>
      <c r="BF105">
        <v>4948729</v>
      </c>
      <c r="BG105">
        <v>1909294000</v>
      </c>
      <c r="BH105">
        <v>285646700</v>
      </c>
      <c r="BI105">
        <v>157.78</v>
      </c>
      <c r="BJ105">
        <v>341518.6</v>
      </c>
      <c r="BK105">
        <v>11014.83</v>
      </c>
      <c r="BL105">
        <v>2504.75</v>
      </c>
      <c r="BM105">
        <v>5229387</v>
      </c>
      <c r="BN105">
        <v>146342400</v>
      </c>
      <c r="BO105">
        <v>7968</v>
      </c>
      <c r="BP105">
        <v>7376842</v>
      </c>
      <c r="BQ105">
        <v>137779.6</v>
      </c>
      <c r="BR105">
        <v>118489600</v>
      </c>
      <c r="BS105">
        <v>26440.74</v>
      </c>
      <c r="BT105">
        <v>632493.19999999995</v>
      </c>
      <c r="BU105">
        <v>8518077</v>
      </c>
      <c r="BV105">
        <v>18.89</v>
      </c>
      <c r="BW105">
        <v>2690.65</v>
      </c>
      <c r="BX105">
        <v>1806923</v>
      </c>
      <c r="BY105">
        <v>3599.03</v>
      </c>
      <c r="BZ105">
        <v>2447.2800000000002</v>
      </c>
      <c r="CA105">
        <v>23064.47</v>
      </c>
      <c r="CB105">
        <v>226483.6</v>
      </c>
      <c r="CC105">
        <v>2288354</v>
      </c>
      <c r="CD105">
        <v>421.12</v>
      </c>
      <c r="CE105">
        <v>1625789</v>
      </c>
      <c r="CF105">
        <v>97056.93</v>
      </c>
      <c r="CG105">
        <v>63781.18</v>
      </c>
      <c r="CH105">
        <v>1964784</v>
      </c>
      <c r="CI105">
        <v>1730.51</v>
      </c>
      <c r="CJ105">
        <v>6999.79</v>
      </c>
    </row>
    <row r="106" spans="1:88" x14ac:dyDescent="0.25">
      <c r="A106" s="9" t="s">
        <v>105</v>
      </c>
      <c r="B106" t="s">
        <v>110</v>
      </c>
      <c r="D106" s="3">
        <v>44163</v>
      </c>
      <c r="E106" s="4">
        <v>0.71180555555555547</v>
      </c>
      <c r="F106">
        <v>2406</v>
      </c>
      <c r="G106" t="s">
        <v>8</v>
      </c>
      <c r="H106" t="s">
        <v>9</v>
      </c>
      <c r="I106">
        <v>0.4037</v>
      </c>
      <c r="J106">
        <v>11670</v>
      </c>
      <c r="K106" s="17">
        <v>12420</v>
      </c>
      <c r="L106" s="17">
        <v>12510</v>
      </c>
      <c r="M106" s="17">
        <v>1021</v>
      </c>
      <c r="N106" s="17">
        <v>1038</v>
      </c>
      <c r="O106">
        <v>921</v>
      </c>
      <c r="P106">
        <v>859.9</v>
      </c>
      <c r="Q106">
        <v>878.7</v>
      </c>
      <c r="R106" s="17">
        <v>186700</v>
      </c>
      <c r="S106" s="17">
        <v>103700</v>
      </c>
      <c r="T106" s="17">
        <v>175100</v>
      </c>
      <c r="U106" s="17">
        <v>140200</v>
      </c>
      <c r="V106" s="17">
        <v>184600</v>
      </c>
      <c r="W106">
        <v>1.5</v>
      </c>
      <c r="X106">
        <v>1.464</v>
      </c>
      <c r="Y106" s="17">
        <v>397.1</v>
      </c>
      <c r="Z106" s="17">
        <v>2441</v>
      </c>
      <c r="AA106">
        <v>223</v>
      </c>
      <c r="AB106" s="16">
        <v>0.224</v>
      </c>
      <c r="AC106">
        <v>26.23</v>
      </c>
      <c r="AD106">
        <v>0.74280000000000002</v>
      </c>
      <c r="AE106">
        <v>9.2299999999999993E-2</v>
      </c>
      <c r="AF106" t="s">
        <v>143</v>
      </c>
      <c r="AG106">
        <v>1.83</v>
      </c>
      <c r="AH106">
        <v>1.28</v>
      </c>
      <c r="AI106" s="17">
        <v>0.61</v>
      </c>
      <c r="AJ106" s="17">
        <v>0.63</v>
      </c>
      <c r="AK106" s="17">
        <v>3.54</v>
      </c>
      <c r="AL106" s="17">
        <v>0.56999999999999995</v>
      </c>
      <c r="AM106">
        <v>7.95</v>
      </c>
      <c r="AN106">
        <v>1.1499999999999999</v>
      </c>
      <c r="AO106">
        <v>0.65</v>
      </c>
      <c r="AP106" s="17">
        <v>3.05</v>
      </c>
      <c r="AQ106" s="17">
        <v>0.69</v>
      </c>
      <c r="AR106" s="17">
        <v>0.63</v>
      </c>
      <c r="AS106" s="17">
        <v>0.84</v>
      </c>
      <c r="AT106" s="17">
        <v>0.7</v>
      </c>
      <c r="AU106">
        <v>4.43</v>
      </c>
      <c r="AV106">
        <v>0.37</v>
      </c>
      <c r="AW106" s="17">
        <v>0.32</v>
      </c>
      <c r="AX106" s="17">
        <v>2.87</v>
      </c>
      <c r="AY106">
        <v>0.56000000000000005</v>
      </c>
      <c r="AZ106" s="16">
        <v>2.86</v>
      </c>
      <c r="BA106">
        <v>0.86</v>
      </c>
      <c r="BB106">
        <v>0.65</v>
      </c>
      <c r="BC106">
        <v>2.46</v>
      </c>
      <c r="BD106" t="s">
        <v>145</v>
      </c>
      <c r="BE106">
        <v>11468.12</v>
      </c>
      <c r="BF106">
        <v>514656.4</v>
      </c>
      <c r="BG106">
        <v>176821900</v>
      </c>
      <c r="BH106">
        <v>26308250</v>
      </c>
      <c r="BI106">
        <v>8622.81</v>
      </c>
      <c r="BJ106">
        <v>18747020</v>
      </c>
      <c r="BK106">
        <v>119291.3</v>
      </c>
      <c r="BL106">
        <v>11302.49</v>
      </c>
      <c r="BM106">
        <v>16407180</v>
      </c>
      <c r="BN106">
        <v>147910400</v>
      </c>
      <c r="BO106">
        <v>8109.19</v>
      </c>
      <c r="BP106">
        <v>6161752</v>
      </c>
      <c r="BQ106">
        <v>133745</v>
      </c>
      <c r="BR106">
        <v>98990970</v>
      </c>
      <c r="BS106">
        <v>14771.67</v>
      </c>
      <c r="BT106">
        <v>376343.5</v>
      </c>
      <c r="BU106">
        <v>4229981</v>
      </c>
      <c r="BV106">
        <v>470.01</v>
      </c>
      <c r="BW106">
        <v>27657.599999999999</v>
      </c>
      <c r="BX106">
        <v>8376056</v>
      </c>
      <c r="BY106">
        <v>5242563</v>
      </c>
      <c r="BZ106">
        <v>1480.83</v>
      </c>
      <c r="CA106">
        <v>14900.93</v>
      </c>
      <c r="CB106">
        <v>115062.5</v>
      </c>
      <c r="CC106">
        <v>4418516</v>
      </c>
      <c r="CD106">
        <v>818.18</v>
      </c>
      <c r="CE106">
        <v>879398</v>
      </c>
      <c r="CF106">
        <v>48395.95</v>
      </c>
      <c r="CG106">
        <v>75563.06</v>
      </c>
      <c r="CH106">
        <v>1132103</v>
      </c>
      <c r="CI106">
        <v>17989.82</v>
      </c>
      <c r="CJ106">
        <v>2039.45</v>
      </c>
    </row>
    <row r="107" spans="1:88" x14ac:dyDescent="0.25">
      <c r="A107" s="9" t="s">
        <v>60</v>
      </c>
      <c r="B107" t="s">
        <v>65</v>
      </c>
      <c r="D107" s="3">
        <v>44163</v>
      </c>
      <c r="E107" s="4">
        <v>0.61597222222222225</v>
      </c>
      <c r="F107">
        <v>2106</v>
      </c>
      <c r="G107" t="s">
        <v>8</v>
      </c>
      <c r="H107" t="s">
        <v>9</v>
      </c>
      <c r="I107">
        <v>0.2442</v>
      </c>
      <c r="J107">
        <v>8021</v>
      </c>
      <c r="K107">
        <v>8232</v>
      </c>
      <c r="L107">
        <v>8281</v>
      </c>
      <c r="M107">
        <v>97.6</v>
      </c>
      <c r="N107">
        <v>97.85</v>
      </c>
      <c r="O107">
        <v>179.7</v>
      </c>
      <c r="P107">
        <v>473.5</v>
      </c>
      <c r="Q107">
        <v>464.8</v>
      </c>
      <c r="R107" s="17">
        <v>183300</v>
      </c>
      <c r="S107" s="17">
        <v>97910</v>
      </c>
      <c r="T107" s="17">
        <v>170900</v>
      </c>
      <c r="U107" s="17">
        <v>136200</v>
      </c>
      <c r="V107" s="17">
        <v>180200</v>
      </c>
      <c r="W107">
        <v>0.1537</v>
      </c>
      <c r="X107">
        <v>0.13289999999999999</v>
      </c>
      <c r="Y107" s="17">
        <v>330.5</v>
      </c>
      <c r="Z107" s="17">
        <v>997</v>
      </c>
      <c r="AA107">
        <v>202.9</v>
      </c>
      <c r="AB107" s="16">
        <v>0.1231</v>
      </c>
      <c r="AC107">
        <v>9.2889999999999997</v>
      </c>
      <c r="AD107">
        <v>9.01E-2</v>
      </c>
      <c r="AE107">
        <v>6.13E-2</v>
      </c>
      <c r="AF107" t="s">
        <v>143</v>
      </c>
      <c r="AG107">
        <v>1.04</v>
      </c>
      <c r="AH107">
        <v>0.74</v>
      </c>
      <c r="AI107">
        <v>0.78</v>
      </c>
      <c r="AJ107">
        <v>0.64</v>
      </c>
      <c r="AK107">
        <v>6.85</v>
      </c>
      <c r="AL107">
        <v>0.21</v>
      </c>
      <c r="AM107">
        <v>9.49</v>
      </c>
      <c r="AN107">
        <v>1.49</v>
      </c>
      <c r="AO107">
        <v>1.06</v>
      </c>
      <c r="AP107" s="17">
        <v>4.45</v>
      </c>
      <c r="AQ107" s="17">
        <v>1.88</v>
      </c>
      <c r="AR107" s="17">
        <v>0.92</v>
      </c>
      <c r="AS107" s="17">
        <v>0.95</v>
      </c>
      <c r="AT107" s="17">
        <v>0.65</v>
      </c>
      <c r="AU107">
        <v>10.33</v>
      </c>
      <c r="AV107">
        <v>1.52</v>
      </c>
      <c r="AW107" s="17">
        <v>0.55000000000000004</v>
      </c>
      <c r="AX107" s="17">
        <v>2.4500000000000002</v>
      </c>
      <c r="AY107">
        <v>0.39</v>
      </c>
      <c r="AZ107" s="16">
        <v>0.99</v>
      </c>
      <c r="BA107">
        <v>1.18</v>
      </c>
      <c r="BB107">
        <v>2.57</v>
      </c>
      <c r="BC107">
        <v>2.46</v>
      </c>
      <c r="BD107" t="s">
        <v>145</v>
      </c>
      <c r="BE107">
        <v>12778.13</v>
      </c>
      <c r="BF107">
        <v>588875.30000000005</v>
      </c>
      <c r="BG107">
        <v>213130300</v>
      </c>
      <c r="BH107">
        <v>31682950</v>
      </c>
      <c r="BI107">
        <v>1387.89</v>
      </c>
      <c r="BJ107">
        <v>3238272</v>
      </c>
      <c r="BK107">
        <v>39554.93</v>
      </c>
      <c r="BL107">
        <v>10469.65</v>
      </c>
      <c r="BM107">
        <v>16519340</v>
      </c>
      <c r="BN107">
        <v>243296500</v>
      </c>
      <c r="BO107">
        <v>12749.34</v>
      </c>
      <c r="BP107">
        <v>10935750</v>
      </c>
      <c r="BQ107">
        <v>216364.2</v>
      </c>
      <c r="BR107">
        <v>175706400</v>
      </c>
      <c r="BS107">
        <v>24597.18</v>
      </c>
      <c r="BT107">
        <v>630149.6</v>
      </c>
      <c r="BU107">
        <v>7693269</v>
      </c>
      <c r="BV107">
        <v>81.849999999999994</v>
      </c>
      <c r="BW107">
        <v>6577.48</v>
      </c>
      <c r="BX107">
        <v>12680590</v>
      </c>
      <c r="BY107">
        <v>3587369</v>
      </c>
      <c r="BZ107">
        <v>2268.7199999999998</v>
      </c>
      <c r="CA107">
        <v>23032.58</v>
      </c>
      <c r="CB107">
        <v>206653</v>
      </c>
      <c r="CC107">
        <v>7218686</v>
      </c>
      <c r="CD107">
        <v>828.18</v>
      </c>
      <c r="CE107">
        <v>1512604</v>
      </c>
      <c r="CF107">
        <v>94653.91</v>
      </c>
      <c r="CG107">
        <v>46045.919999999998</v>
      </c>
      <c r="CH107">
        <v>1851731</v>
      </c>
      <c r="CI107">
        <v>5139.9799999999996</v>
      </c>
      <c r="CJ107">
        <v>2253.19</v>
      </c>
    </row>
    <row r="108" spans="1:88" x14ac:dyDescent="0.25">
      <c r="A108" s="9" t="s">
        <v>107</v>
      </c>
      <c r="B108" t="s">
        <v>112</v>
      </c>
      <c r="D108" s="3">
        <v>44163</v>
      </c>
      <c r="E108" s="4">
        <v>0.71527777777777779</v>
      </c>
      <c r="F108">
        <v>2407</v>
      </c>
      <c r="G108" t="s">
        <v>8</v>
      </c>
      <c r="H108" t="s">
        <v>9</v>
      </c>
      <c r="I108">
        <v>1.018</v>
      </c>
      <c r="J108" s="17">
        <v>58980</v>
      </c>
      <c r="K108" s="17">
        <v>60460</v>
      </c>
      <c r="L108" s="17">
        <v>61020</v>
      </c>
      <c r="M108">
        <v>725.9</v>
      </c>
      <c r="N108">
        <v>734.2</v>
      </c>
      <c r="O108">
        <v>747.3</v>
      </c>
      <c r="P108">
        <v>553</v>
      </c>
      <c r="Q108">
        <v>547.1</v>
      </c>
      <c r="R108" s="17">
        <v>115800</v>
      </c>
      <c r="S108" s="17">
        <v>62940</v>
      </c>
      <c r="T108" s="17">
        <v>109700</v>
      </c>
      <c r="U108" s="17">
        <v>88430</v>
      </c>
      <c r="V108" s="17">
        <v>114600</v>
      </c>
      <c r="W108">
        <v>13.79</v>
      </c>
      <c r="X108">
        <v>13.86</v>
      </c>
      <c r="Y108" s="17">
        <v>417.1</v>
      </c>
      <c r="Z108" s="17">
        <v>3565</v>
      </c>
      <c r="AA108">
        <v>58.32</v>
      </c>
      <c r="AB108">
        <v>0.33479999999999999</v>
      </c>
      <c r="AC108">
        <v>20.52</v>
      </c>
      <c r="AD108">
        <v>0.4279</v>
      </c>
      <c r="AE108">
        <v>1.2110000000000001</v>
      </c>
      <c r="AF108" t="s">
        <v>143</v>
      </c>
      <c r="AG108">
        <v>0.51</v>
      </c>
      <c r="AH108" s="17">
        <v>0.66</v>
      </c>
      <c r="AI108" s="17">
        <v>0.99</v>
      </c>
      <c r="AJ108" s="17">
        <v>0.78</v>
      </c>
      <c r="AK108">
        <v>4.82</v>
      </c>
      <c r="AL108">
        <v>0.62</v>
      </c>
      <c r="AM108">
        <v>7.68</v>
      </c>
      <c r="AN108">
        <v>1.68</v>
      </c>
      <c r="AO108">
        <v>1.67</v>
      </c>
      <c r="AP108" s="17">
        <v>3.05</v>
      </c>
      <c r="AQ108" s="17">
        <v>1.47</v>
      </c>
      <c r="AR108" s="17">
        <v>0.76</v>
      </c>
      <c r="AS108" s="17">
        <v>0.25</v>
      </c>
      <c r="AT108" s="17">
        <v>1.53</v>
      </c>
      <c r="AU108">
        <v>1.45</v>
      </c>
      <c r="AV108">
        <v>1.03</v>
      </c>
      <c r="AW108" s="17">
        <v>1.76</v>
      </c>
      <c r="AX108" s="17">
        <v>2.35</v>
      </c>
      <c r="AY108">
        <v>1.1100000000000001</v>
      </c>
      <c r="AZ108">
        <v>1.52</v>
      </c>
      <c r="BA108">
        <v>1.02</v>
      </c>
      <c r="BB108">
        <v>2.68</v>
      </c>
      <c r="BC108">
        <v>1.19</v>
      </c>
      <c r="BD108" t="s">
        <v>145</v>
      </c>
      <c r="BE108">
        <v>29071.29</v>
      </c>
      <c r="BF108">
        <v>2445110</v>
      </c>
      <c r="BG108">
        <v>875894800</v>
      </c>
      <c r="BH108">
        <v>130616300</v>
      </c>
      <c r="BI108">
        <v>5765.8</v>
      </c>
      <c r="BJ108">
        <v>13505260</v>
      </c>
      <c r="BK108">
        <v>95567.76</v>
      </c>
      <c r="BL108">
        <v>6881.86</v>
      </c>
      <c r="BM108">
        <v>10725260</v>
      </c>
      <c r="BN108">
        <v>90574520</v>
      </c>
      <c r="BO108">
        <v>4628.6899999999996</v>
      </c>
      <c r="BP108">
        <v>3928663</v>
      </c>
      <c r="BQ108">
        <v>79341.77</v>
      </c>
      <c r="BR108">
        <v>62496050</v>
      </c>
      <c r="BS108">
        <v>13891.16</v>
      </c>
      <c r="BT108">
        <v>371644.5</v>
      </c>
      <c r="BU108">
        <v>4304545</v>
      </c>
      <c r="BV108">
        <v>4053.58</v>
      </c>
      <c r="BW108">
        <v>255824.9</v>
      </c>
      <c r="BX108">
        <v>8951909</v>
      </c>
      <c r="BY108">
        <v>7566409</v>
      </c>
      <c r="BZ108">
        <v>1479.35</v>
      </c>
      <c r="CA108">
        <v>15247.26</v>
      </c>
      <c r="CB108">
        <v>119963</v>
      </c>
      <c r="CC108">
        <v>1204681</v>
      </c>
      <c r="CD108">
        <v>1204.1400000000001</v>
      </c>
      <c r="CE108">
        <v>891599</v>
      </c>
      <c r="CF108">
        <v>47438.59</v>
      </c>
      <c r="CG108">
        <v>59923.95</v>
      </c>
      <c r="CH108">
        <v>1130842</v>
      </c>
      <c r="CI108">
        <v>10813.91</v>
      </c>
      <c r="CJ108">
        <v>25877.79</v>
      </c>
    </row>
    <row r="109" spans="1:88" x14ac:dyDescent="0.25">
      <c r="A109" s="9" t="s">
        <v>62</v>
      </c>
      <c r="B109" t="s">
        <v>67</v>
      </c>
      <c r="D109" s="3">
        <v>44163</v>
      </c>
      <c r="E109" s="4">
        <v>0.62013888888888891</v>
      </c>
      <c r="F109">
        <v>2107</v>
      </c>
      <c r="G109" t="s">
        <v>8</v>
      </c>
      <c r="H109" t="s">
        <v>9</v>
      </c>
      <c r="I109">
        <v>0.83030000000000004</v>
      </c>
      <c r="J109" s="17">
        <v>55630</v>
      </c>
      <c r="K109" s="17">
        <v>59280</v>
      </c>
      <c r="L109" s="17">
        <v>60120</v>
      </c>
      <c r="M109">
        <v>55.67</v>
      </c>
      <c r="N109">
        <v>57.04</v>
      </c>
      <c r="O109">
        <v>170.8</v>
      </c>
      <c r="P109">
        <v>355</v>
      </c>
      <c r="Q109">
        <v>360.6</v>
      </c>
      <c r="R109" s="17">
        <v>105500</v>
      </c>
      <c r="S109" s="17">
        <v>56060</v>
      </c>
      <c r="T109" s="17">
        <v>100800</v>
      </c>
      <c r="U109" s="17">
        <v>77650</v>
      </c>
      <c r="V109" s="17">
        <v>106200</v>
      </c>
      <c r="W109">
        <v>0.41089999999999999</v>
      </c>
      <c r="X109">
        <v>0.40210000000000001</v>
      </c>
      <c r="Y109" s="17">
        <v>384.7</v>
      </c>
      <c r="Z109">
        <v>532.9</v>
      </c>
      <c r="AA109">
        <v>49.84</v>
      </c>
      <c r="AB109" s="16">
        <v>2.4799999999999999E-2</v>
      </c>
      <c r="AC109">
        <v>11.44</v>
      </c>
      <c r="AD109" s="16">
        <v>2.8000000000000001E-2</v>
      </c>
      <c r="AE109">
        <v>0.81330000000000002</v>
      </c>
      <c r="AF109" t="s">
        <v>143</v>
      </c>
      <c r="AG109">
        <v>1.73</v>
      </c>
      <c r="AH109" s="17">
        <v>0.11</v>
      </c>
      <c r="AI109" s="17">
        <v>0.94</v>
      </c>
      <c r="AJ109" s="17">
        <v>1.38</v>
      </c>
      <c r="AK109">
        <v>6.73</v>
      </c>
      <c r="AL109">
        <v>2.3199999999999998</v>
      </c>
      <c r="AM109">
        <v>8.2200000000000006</v>
      </c>
      <c r="AN109">
        <v>0.71</v>
      </c>
      <c r="AO109">
        <v>1.35</v>
      </c>
      <c r="AP109" s="17">
        <v>3.18</v>
      </c>
      <c r="AQ109" s="17">
        <v>0.73</v>
      </c>
      <c r="AR109" s="17">
        <v>1.26</v>
      </c>
      <c r="AS109" s="17">
        <v>0.99</v>
      </c>
      <c r="AT109" s="17">
        <v>1.08</v>
      </c>
      <c r="AU109">
        <v>5.21</v>
      </c>
      <c r="AV109">
        <v>2.84</v>
      </c>
      <c r="AW109" s="17">
        <v>1.46</v>
      </c>
      <c r="AX109">
        <v>1.73</v>
      </c>
      <c r="AY109">
        <v>0.42</v>
      </c>
      <c r="AZ109" s="16">
        <v>9.77</v>
      </c>
      <c r="BA109">
        <v>1.58</v>
      </c>
      <c r="BB109" s="16">
        <v>9.58</v>
      </c>
      <c r="BC109">
        <v>0.94</v>
      </c>
      <c r="BD109" t="s">
        <v>145</v>
      </c>
      <c r="BE109">
        <v>41793.129999999997</v>
      </c>
      <c r="BF109">
        <v>3927485</v>
      </c>
      <c r="BG109">
        <v>1510704000</v>
      </c>
      <c r="BH109">
        <v>226358800</v>
      </c>
      <c r="BI109">
        <v>767.83</v>
      </c>
      <c r="BJ109">
        <v>1867940</v>
      </c>
      <c r="BK109">
        <v>36621.33</v>
      </c>
      <c r="BL109">
        <v>7604.48</v>
      </c>
      <c r="BM109">
        <v>12959810</v>
      </c>
      <c r="BN109">
        <v>136381000</v>
      </c>
      <c r="BO109">
        <v>7020.83</v>
      </c>
      <c r="BP109">
        <v>6349503</v>
      </c>
      <c r="BQ109">
        <v>118620.8</v>
      </c>
      <c r="BR109">
        <v>101885000</v>
      </c>
      <c r="BS109">
        <v>23652.99</v>
      </c>
      <c r="BT109">
        <v>614571.30000000005</v>
      </c>
      <c r="BU109">
        <v>7572193</v>
      </c>
      <c r="BV109">
        <v>207.41</v>
      </c>
      <c r="BW109">
        <v>15172.17</v>
      </c>
      <c r="BX109">
        <v>14526050</v>
      </c>
      <c r="BY109">
        <v>1871872</v>
      </c>
      <c r="BZ109">
        <v>2218.35</v>
      </c>
      <c r="CA109">
        <v>23054.5</v>
      </c>
      <c r="CB109">
        <v>205080.2</v>
      </c>
      <c r="CC109">
        <v>1760025</v>
      </c>
      <c r="CD109">
        <v>257.77999999999997</v>
      </c>
      <c r="CE109">
        <v>1476642</v>
      </c>
      <c r="CF109">
        <v>89254.85</v>
      </c>
      <c r="CG109">
        <v>55359.28</v>
      </c>
      <c r="CH109">
        <v>1815353</v>
      </c>
      <c r="CI109">
        <v>2775.54</v>
      </c>
      <c r="CJ109">
        <v>27942.400000000001</v>
      </c>
    </row>
    <row r="110" spans="1:88" x14ac:dyDescent="0.25">
      <c r="A110" s="9" t="s">
        <v>109</v>
      </c>
      <c r="B110" t="s">
        <v>114</v>
      </c>
      <c r="D110" s="3">
        <v>44163</v>
      </c>
      <c r="E110" s="4">
        <v>0.71944444444444444</v>
      </c>
      <c r="F110">
        <v>2408</v>
      </c>
      <c r="G110" t="s">
        <v>8</v>
      </c>
      <c r="H110" t="s">
        <v>9</v>
      </c>
      <c r="I110">
        <v>1.014</v>
      </c>
      <c r="J110" s="17">
        <v>56940</v>
      </c>
      <c r="K110" s="17">
        <v>60370</v>
      </c>
      <c r="L110" s="17">
        <v>61070</v>
      </c>
      <c r="M110">
        <v>778.5</v>
      </c>
      <c r="N110">
        <v>799</v>
      </c>
      <c r="O110">
        <v>823</v>
      </c>
      <c r="P110">
        <v>586.1</v>
      </c>
      <c r="Q110">
        <v>592.79999999999995</v>
      </c>
      <c r="R110" s="17">
        <v>116000</v>
      </c>
      <c r="S110" s="17">
        <v>62850</v>
      </c>
      <c r="T110" s="17">
        <v>110300</v>
      </c>
      <c r="U110" s="17">
        <v>86620</v>
      </c>
      <c r="V110" s="17">
        <v>115500</v>
      </c>
      <c r="W110">
        <v>14.01</v>
      </c>
      <c r="X110">
        <v>14.21</v>
      </c>
      <c r="Y110" s="17">
        <v>501.9</v>
      </c>
      <c r="Z110" s="17">
        <v>4929</v>
      </c>
      <c r="AA110">
        <v>63.57</v>
      </c>
      <c r="AB110">
        <v>0.35060000000000002</v>
      </c>
      <c r="AC110">
        <v>25.98</v>
      </c>
      <c r="AD110">
        <v>0.31430000000000002</v>
      </c>
      <c r="AE110">
        <v>1.4330000000000001</v>
      </c>
      <c r="AF110" t="s">
        <v>143</v>
      </c>
      <c r="AG110">
        <v>1.3</v>
      </c>
      <c r="AH110" s="17">
        <v>0.52</v>
      </c>
      <c r="AI110" s="17">
        <v>0.7</v>
      </c>
      <c r="AJ110" s="17">
        <v>0.9</v>
      </c>
      <c r="AK110">
        <v>1.48</v>
      </c>
      <c r="AL110">
        <v>0.83</v>
      </c>
      <c r="AM110">
        <v>8.89</v>
      </c>
      <c r="AN110">
        <v>0.93</v>
      </c>
      <c r="AO110">
        <v>0.57999999999999996</v>
      </c>
      <c r="AP110" s="17">
        <v>3.98</v>
      </c>
      <c r="AQ110" s="17">
        <v>3.3</v>
      </c>
      <c r="AR110" s="17">
        <v>0.08</v>
      </c>
      <c r="AS110" s="17">
        <v>1.29</v>
      </c>
      <c r="AT110" s="17">
        <v>0.64</v>
      </c>
      <c r="AU110">
        <v>2.02</v>
      </c>
      <c r="AV110">
        <v>0.09</v>
      </c>
      <c r="AW110" s="17">
        <v>0.52</v>
      </c>
      <c r="AX110" s="17">
        <v>1.56</v>
      </c>
      <c r="AY110">
        <v>0.11</v>
      </c>
      <c r="AZ110">
        <v>3.25</v>
      </c>
      <c r="BA110">
        <v>0.13</v>
      </c>
      <c r="BB110">
        <v>1.55</v>
      </c>
      <c r="BC110">
        <v>0.7</v>
      </c>
      <c r="BD110" t="s">
        <v>145</v>
      </c>
      <c r="BE110">
        <v>29114.73</v>
      </c>
      <c r="BF110">
        <v>2527026</v>
      </c>
      <c r="BG110">
        <v>878777800</v>
      </c>
      <c r="BH110">
        <v>131346000</v>
      </c>
      <c r="BI110">
        <v>6619.5</v>
      </c>
      <c r="BJ110">
        <v>14764650</v>
      </c>
      <c r="BK110">
        <v>107512.8</v>
      </c>
      <c r="BL110">
        <v>7801.26</v>
      </c>
      <c r="BM110">
        <v>11604100</v>
      </c>
      <c r="BN110">
        <v>92656490</v>
      </c>
      <c r="BO110">
        <v>4948.8</v>
      </c>
      <c r="BP110">
        <v>3968315</v>
      </c>
      <c r="BQ110">
        <v>83187.75</v>
      </c>
      <c r="BR110">
        <v>63320080</v>
      </c>
      <c r="BS110">
        <v>14870.3</v>
      </c>
      <c r="BT110">
        <v>379268.3</v>
      </c>
      <c r="BU110">
        <v>4325034</v>
      </c>
      <c r="BV110">
        <v>4409.6099999999997</v>
      </c>
      <c r="BW110">
        <v>263601.40000000002</v>
      </c>
      <c r="BX110">
        <v>10824130</v>
      </c>
      <c r="BY110">
        <v>10682490</v>
      </c>
      <c r="BZ110">
        <v>1582.33</v>
      </c>
      <c r="CA110">
        <v>15461.91</v>
      </c>
      <c r="CB110">
        <v>121782.9</v>
      </c>
      <c r="CC110">
        <v>1333004</v>
      </c>
      <c r="CD110">
        <v>1255.26</v>
      </c>
      <c r="CE110">
        <v>889943.9</v>
      </c>
      <c r="CF110">
        <v>47111.59</v>
      </c>
      <c r="CG110">
        <v>75737.240000000005</v>
      </c>
      <c r="CH110">
        <v>1120138</v>
      </c>
      <c r="CI110">
        <v>8154.91</v>
      </c>
      <c r="CJ110">
        <v>30331.02</v>
      </c>
    </row>
    <row r="111" spans="1:88" x14ac:dyDescent="0.25">
      <c r="A111" s="9" t="s">
        <v>64</v>
      </c>
      <c r="B111" t="s">
        <v>69</v>
      </c>
      <c r="D111" s="3">
        <v>44163</v>
      </c>
      <c r="E111" s="4">
        <v>0.62361111111111112</v>
      </c>
      <c r="F111">
        <v>2108</v>
      </c>
      <c r="G111" t="s">
        <v>8</v>
      </c>
      <c r="H111" t="s">
        <v>9</v>
      </c>
      <c r="I111">
        <v>2.5019999999999998</v>
      </c>
      <c r="J111" s="17">
        <v>151000</v>
      </c>
      <c r="K111" s="17">
        <v>160000</v>
      </c>
      <c r="L111" s="17">
        <v>161800</v>
      </c>
      <c r="M111">
        <v>669</v>
      </c>
      <c r="N111">
        <v>671.4</v>
      </c>
      <c r="O111">
        <v>844.6</v>
      </c>
      <c r="P111">
        <v>1273</v>
      </c>
      <c r="Q111">
        <v>1263</v>
      </c>
      <c r="R111" s="17">
        <v>300000</v>
      </c>
      <c r="S111" s="17">
        <v>155600</v>
      </c>
      <c r="T111" s="17">
        <v>279900</v>
      </c>
      <c r="U111" s="17">
        <v>219300</v>
      </c>
      <c r="V111" s="17">
        <v>294800</v>
      </c>
      <c r="W111">
        <v>2.198</v>
      </c>
      <c r="X111">
        <v>2.2759999999999998</v>
      </c>
      <c r="Y111" s="17">
        <v>1334</v>
      </c>
      <c r="Z111" s="17">
        <v>8902</v>
      </c>
      <c r="AA111">
        <v>151.9</v>
      </c>
      <c r="AB111" s="16">
        <v>0.1046</v>
      </c>
      <c r="AC111">
        <v>50.89</v>
      </c>
      <c r="AD111">
        <v>0.1893</v>
      </c>
      <c r="AE111">
        <v>3.2709999999999999</v>
      </c>
      <c r="AF111" t="s">
        <v>143</v>
      </c>
      <c r="AG111">
        <v>0.25</v>
      </c>
      <c r="AH111" s="17">
        <v>1.71</v>
      </c>
      <c r="AI111" s="17">
        <v>0.16</v>
      </c>
      <c r="AJ111" s="17">
        <v>0.27</v>
      </c>
      <c r="AK111">
        <v>2.16</v>
      </c>
      <c r="AL111">
        <v>0.12</v>
      </c>
      <c r="AM111">
        <v>7.08</v>
      </c>
      <c r="AN111">
        <v>2.04</v>
      </c>
      <c r="AO111">
        <v>0.23</v>
      </c>
      <c r="AP111" s="17">
        <v>2.71</v>
      </c>
      <c r="AQ111" s="17">
        <v>2.09</v>
      </c>
      <c r="AR111" s="17">
        <v>0.18</v>
      </c>
      <c r="AS111" s="17">
        <v>1.81</v>
      </c>
      <c r="AT111" s="17">
        <v>0.17</v>
      </c>
      <c r="AU111">
        <v>4.46</v>
      </c>
      <c r="AV111">
        <v>0.14000000000000001</v>
      </c>
      <c r="AW111" s="17">
        <v>0.26</v>
      </c>
      <c r="AX111" s="17">
        <v>1.72</v>
      </c>
      <c r="AY111">
        <v>1.1000000000000001</v>
      </c>
      <c r="AZ111" s="16">
        <v>5.76</v>
      </c>
      <c r="BA111">
        <v>0.7</v>
      </c>
      <c r="BB111">
        <v>1.2</v>
      </c>
      <c r="BC111">
        <v>0.75</v>
      </c>
      <c r="BD111" t="s">
        <v>145</v>
      </c>
      <c r="BE111">
        <v>107781.1</v>
      </c>
      <c r="BF111">
        <v>10156320</v>
      </c>
      <c r="BG111">
        <v>3511355000</v>
      </c>
      <c r="BH111">
        <v>524625900</v>
      </c>
      <c r="BI111">
        <v>8623.93</v>
      </c>
      <c r="BJ111">
        <v>18709120</v>
      </c>
      <c r="BK111">
        <v>161102.79999999999</v>
      </c>
      <c r="BL111">
        <v>25417.29</v>
      </c>
      <c r="BM111">
        <v>35775780</v>
      </c>
      <c r="BN111">
        <v>350101500</v>
      </c>
      <c r="BO111">
        <v>18566.810000000001</v>
      </c>
      <c r="BP111">
        <v>15181630</v>
      </c>
      <c r="BQ111">
        <v>319120.59999999998</v>
      </c>
      <c r="BR111">
        <v>243676400</v>
      </c>
      <c r="BS111">
        <v>22538.67</v>
      </c>
      <c r="BT111">
        <v>554931.9</v>
      </c>
      <c r="BU111">
        <v>6520921</v>
      </c>
      <c r="BV111">
        <v>1049.31</v>
      </c>
      <c r="BW111">
        <v>65220.23</v>
      </c>
      <c r="BX111">
        <v>43382860</v>
      </c>
      <c r="BY111">
        <v>28227500</v>
      </c>
      <c r="BZ111">
        <v>1983.5</v>
      </c>
      <c r="CA111">
        <v>19089.34</v>
      </c>
      <c r="CB111">
        <v>177570</v>
      </c>
      <c r="CC111">
        <v>4642359</v>
      </c>
      <c r="CD111">
        <v>586.69000000000005</v>
      </c>
      <c r="CE111">
        <v>1229553</v>
      </c>
      <c r="CF111">
        <v>66415.350000000006</v>
      </c>
      <c r="CG111">
        <v>204929.4</v>
      </c>
      <c r="CH111">
        <v>1553297</v>
      </c>
      <c r="CI111">
        <v>7407.4</v>
      </c>
      <c r="CJ111">
        <v>95871.18</v>
      </c>
    </row>
    <row r="112" spans="1:88" x14ac:dyDescent="0.25">
      <c r="A112" s="9" t="s">
        <v>111</v>
      </c>
      <c r="B112" t="s">
        <v>116</v>
      </c>
      <c r="D112" s="3">
        <v>44163</v>
      </c>
      <c r="E112" s="4">
        <v>0.72291666666666676</v>
      </c>
      <c r="F112">
        <v>2409</v>
      </c>
      <c r="G112" t="s">
        <v>8</v>
      </c>
      <c r="H112" t="s">
        <v>9</v>
      </c>
      <c r="I112">
        <v>1.756</v>
      </c>
      <c r="J112" s="17">
        <v>57950</v>
      </c>
      <c r="K112" s="17">
        <v>61890</v>
      </c>
      <c r="L112" s="17">
        <v>62610</v>
      </c>
      <c r="M112">
        <v>176.8</v>
      </c>
      <c r="N112">
        <v>182.9</v>
      </c>
      <c r="O112">
        <v>115.2</v>
      </c>
      <c r="P112">
        <v>73.5</v>
      </c>
      <c r="Q112">
        <v>81.099999999999994</v>
      </c>
      <c r="R112" s="17">
        <v>116600</v>
      </c>
      <c r="S112" s="17">
        <v>61770</v>
      </c>
      <c r="T112" s="17">
        <v>111400</v>
      </c>
      <c r="U112" s="17">
        <v>87470</v>
      </c>
      <c r="V112" s="17">
        <v>116400</v>
      </c>
      <c r="W112">
        <v>9.5079999999999991</v>
      </c>
      <c r="X112">
        <v>9.7260000000000009</v>
      </c>
      <c r="Y112" s="17">
        <v>804.3</v>
      </c>
      <c r="Z112" s="17">
        <v>3733</v>
      </c>
      <c r="AA112">
        <v>19.88</v>
      </c>
      <c r="AB112">
        <v>0.3362</v>
      </c>
      <c r="AC112">
        <v>61.24</v>
      </c>
      <c r="AD112" s="16">
        <v>2.1100000000000001E-2</v>
      </c>
      <c r="AE112">
        <v>0.1082</v>
      </c>
      <c r="AF112" t="s">
        <v>143</v>
      </c>
      <c r="AG112">
        <v>0.67</v>
      </c>
      <c r="AH112" s="17">
        <v>0.68</v>
      </c>
      <c r="AI112" s="17">
        <v>0.89</v>
      </c>
      <c r="AJ112" s="17">
        <v>0.89</v>
      </c>
      <c r="AK112">
        <v>2.78</v>
      </c>
      <c r="AL112">
        <v>0.48</v>
      </c>
      <c r="AM112">
        <v>9.49</v>
      </c>
      <c r="AN112">
        <v>3.7</v>
      </c>
      <c r="AO112">
        <v>5.48</v>
      </c>
      <c r="AP112" s="17">
        <v>3.22</v>
      </c>
      <c r="AQ112" s="17">
        <v>2.11</v>
      </c>
      <c r="AR112" s="17">
        <v>1.04</v>
      </c>
      <c r="AS112" s="17">
        <v>0.74</v>
      </c>
      <c r="AT112" s="17">
        <v>0.67</v>
      </c>
      <c r="AU112">
        <v>2.4</v>
      </c>
      <c r="AV112">
        <v>0.87</v>
      </c>
      <c r="AW112" s="17">
        <v>0.48</v>
      </c>
      <c r="AX112" s="17">
        <v>2.87</v>
      </c>
      <c r="AY112">
        <v>0.71</v>
      </c>
      <c r="AZ112">
        <v>1.22</v>
      </c>
      <c r="BA112">
        <v>0.68</v>
      </c>
      <c r="BB112" s="16">
        <v>6.68</v>
      </c>
      <c r="BC112">
        <v>0.54</v>
      </c>
      <c r="BD112" t="s">
        <v>145</v>
      </c>
      <c r="BE112">
        <v>50913.29</v>
      </c>
      <c r="BF112">
        <v>2608109</v>
      </c>
      <c r="BG112">
        <v>912966400</v>
      </c>
      <c r="BH112">
        <v>136473800</v>
      </c>
      <c r="BI112">
        <v>1532.35</v>
      </c>
      <c r="BJ112">
        <v>3436793</v>
      </c>
      <c r="BK112">
        <v>15630.31</v>
      </c>
      <c r="BL112">
        <v>1117.8599999999999</v>
      </c>
      <c r="BM112">
        <v>2377034</v>
      </c>
      <c r="BN112">
        <v>94503420</v>
      </c>
      <c r="BO112">
        <v>4932.12</v>
      </c>
      <c r="BP112">
        <v>4061308</v>
      </c>
      <c r="BQ112">
        <v>85196.66</v>
      </c>
      <c r="BR112">
        <v>64674570</v>
      </c>
      <c r="BS112">
        <v>15080.52</v>
      </c>
      <c r="BT112">
        <v>385071.2</v>
      </c>
      <c r="BU112">
        <v>4383154</v>
      </c>
      <c r="BV112">
        <v>3034.8</v>
      </c>
      <c r="BW112">
        <v>183206.5</v>
      </c>
      <c r="BX112">
        <v>17579440</v>
      </c>
      <c r="BY112">
        <v>8204115</v>
      </c>
      <c r="BZ112">
        <v>1550.84</v>
      </c>
      <c r="CA112">
        <v>15898.32</v>
      </c>
      <c r="CB112">
        <v>122947.1</v>
      </c>
      <c r="CC112">
        <v>421071.4</v>
      </c>
      <c r="CD112">
        <v>1221.18</v>
      </c>
      <c r="CE112">
        <v>900978.1</v>
      </c>
      <c r="CF112">
        <v>48246.13</v>
      </c>
      <c r="CG112">
        <v>180693.7</v>
      </c>
      <c r="CH112">
        <v>1124619</v>
      </c>
      <c r="CI112">
        <v>1561.97</v>
      </c>
      <c r="CJ112">
        <v>2362.4699999999998</v>
      </c>
    </row>
    <row r="113" spans="1:88" x14ac:dyDescent="0.25">
      <c r="A113" s="9" t="s">
        <v>66</v>
      </c>
      <c r="B113" t="s">
        <v>75</v>
      </c>
      <c r="D113" s="3">
        <v>44163</v>
      </c>
      <c r="E113" s="4">
        <v>0.62708333333333333</v>
      </c>
      <c r="F113">
        <v>2109</v>
      </c>
      <c r="G113" t="s">
        <v>8</v>
      </c>
      <c r="H113" t="s">
        <v>9</v>
      </c>
      <c r="I113">
        <v>1.9830000000000001</v>
      </c>
      <c r="J113" s="17">
        <v>56480</v>
      </c>
      <c r="K113" s="17">
        <v>59870</v>
      </c>
      <c r="L113" s="17">
        <v>60290</v>
      </c>
      <c r="M113">
        <v>9.2940000000000005</v>
      </c>
      <c r="N113">
        <v>7.3330000000000002</v>
      </c>
      <c r="O113">
        <v>58.08</v>
      </c>
      <c r="P113">
        <v>50.03</v>
      </c>
      <c r="Q113">
        <v>53.54</v>
      </c>
      <c r="R113" s="17">
        <v>108300</v>
      </c>
      <c r="S113" s="17">
        <v>56920</v>
      </c>
      <c r="T113" s="17">
        <v>101700</v>
      </c>
      <c r="U113" s="17">
        <v>79600</v>
      </c>
      <c r="V113" s="17">
        <v>107300</v>
      </c>
      <c r="W113">
        <v>0.21909999999999999</v>
      </c>
      <c r="X113">
        <v>0.20899999999999999</v>
      </c>
      <c r="Y113" s="17">
        <v>708.4</v>
      </c>
      <c r="Z113" s="17">
        <v>1035</v>
      </c>
      <c r="AA113">
        <v>16.149999999999999</v>
      </c>
      <c r="AB113" s="16">
        <v>1.3899999999999999E-2</v>
      </c>
      <c r="AC113">
        <v>54.8</v>
      </c>
      <c r="AD113" s="16">
        <v>-5.9999999999999995E-4</v>
      </c>
      <c r="AE113">
        <v>8.5999999999999993E-2</v>
      </c>
      <c r="AF113" t="s">
        <v>143</v>
      </c>
      <c r="AG113">
        <v>0.62</v>
      </c>
      <c r="AH113" s="17">
        <v>3.75</v>
      </c>
      <c r="AI113" s="17">
        <v>0.39</v>
      </c>
      <c r="AJ113" s="17">
        <v>0.53</v>
      </c>
      <c r="AK113">
        <v>11.19</v>
      </c>
      <c r="AL113">
        <v>1.92</v>
      </c>
      <c r="AM113">
        <v>9.77</v>
      </c>
      <c r="AN113">
        <v>6.97</v>
      </c>
      <c r="AO113">
        <v>6.3</v>
      </c>
      <c r="AP113" s="17">
        <v>2.52</v>
      </c>
      <c r="AQ113" s="17">
        <v>5.69</v>
      </c>
      <c r="AR113" s="17">
        <v>0.3</v>
      </c>
      <c r="AS113" s="17">
        <v>3.42</v>
      </c>
      <c r="AT113" s="17">
        <v>0.52</v>
      </c>
      <c r="AU113">
        <v>4.05</v>
      </c>
      <c r="AV113">
        <v>2.31</v>
      </c>
      <c r="AW113" s="17">
        <v>0.43</v>
      </c>
      <c r="AX113" s="17">
        <v>2.77</v>
      </c>
      <c r="AY113">
        <v>0.76</v>
      </c>
      <c r="AZ113" s="16">
        <v>14.45</v>
      </c>
      <c r="BA113">
        <v>0.32</v>
      </c>
      <c r="BB113" s="16" t="s">
        <v>144</v>
      </c>
      <c r="BC113">
        <v>1.76</v>
      </c>
      <c r="BD113" t="s">
        <v>145</v>
      </c>
      <c r="BE113">
        <v>88905.05</v>
      </c>
      <c r="BF113">
        <v>3658920</v>
      </c>
      <c r="BG113">
        <v>1366244000</v>
      </c>
      <c r="BH113">
        <v>203303500</v>
      </c>
      <c r="BI113">
        <v>130.01</v>
      </c>
      <c r="BJ113">
        <v>234121.60000000001</v>
      </c>
      <c r="BK113">
        <v>11856.69</v>
      </c>
      <c r="BL113">
        <v>1161.2</v>
      </c>
      <c r="BM113">
        <v>2895464</v>
      </c>
      <c r="BN113">
        <v>129053100</v>
      </c>
      <c r="BO113">
        <v>6538.35</v>
      </c>
      <c r="BP113">
        <v>5734043</v>
      </c>
      <c r="BQ113">
        <v>111587.3</v>
      </c>
      <c r="BR113">
        <v>92250000</v>
      </c>
      <c r="BS113">
        <v>21717.78</v>
      </c>
      <c r="BT113">
        <v>566320.30000000005</v>
      </c>
      <c r="BU113">
        <v>6780868</v>
      </c>
      <c r="BV113">
        <v>102.22</v>
      </c>
      <c r="BW113">
        <v>7999.32</v>
      </c>
      <c r="BX113">
        <v>23952870</v>
      </c>
      <c r="BY113">
        <v>3346237</v>
      </c>
      <c r="BZ113">
        <v>2109.0700000000002</v>
      </c>
      <c r="CA113">
        <v>21854.44</v>
      </c>
      <c r="CB113">
        <v>184337.1</v>
      </c>
      <c r="CC113">
        <v>513011.7</v>
      </c>
      <c r="CD113">
        <v>178.52</v>
      </c>
      <c r="CE113">
        <v>1342120</v>
      </c>
      <c r="CF113">
        <v>81041.039999999994</v>
      </c>
      <c r="CG113">
        <v>240873.60000000001</v>
      </c>
      <c r="CH113">
        <v>1645386</v>
      </c>
      <c r="CI113">
        <v>1569.38</v>
      </c>
      <c r="CJ113">
        <v>2769.6</v>
      </c>
    </row>
    <row r="114" spans="1:88" x14ac:dyDescent="0.25">
      <c r="H114" s="12" t="s">
        <v>254</v>
      </c>
      <c r="I114" s="12">
        <f t="shared" ref="I114:AE114" si="15">MEDIAN(I76:I113)</f>
        <v>1.016</v>
      </c>
      <c r="J114" s="12">
        <f t="shared" si="15"/>
        <v>53965</v>
      </c>
      <c r="K114" s="12">
        <f t="shared" si="15"/>
        <v>56270</v>
      </c>
      <c r="L114" s="12">
        <f t="shared" si="15"/>
        <v>56835</v>
      </c>
      <c r="M114" s="12">
        <f t="shared" si="15"/>
        <v>697.45</v>
      </c>
      <c r="N114" s="12">
        <f t="shared" si="15"/>
        <v>702.8</v>
      </c>
      <c r="O114" s="12">
        <f t="shared" si="15"/>
        <v>785.15</v>
      </c>
      <c r="P114" s="12">
        <f t="shared" si="15"/>
        <v>578</v>
      </c>
      <c r="Q114" s="12">
        <f t="shared" si="15"/>
        <v>583.04999999999995</v>
      </c>
      <c r="R114" s="12">
        <f t="shared" si="15"/>
        <v>111100</v>
      </c>
      <c r="S114" s="12">
        <f t="shared" si="15"/>
        <v>60235</v>
      </c>
      <c r="T114" s="12">
        <f t="shared" si="15"/>
        <v>107150</v>
      </c>
      <c r="U114" s="12">
        <f t="shared" si="15"/>
        <v>83370</v>
      </c>
      <c r="V114" s="12">
        <f t="shared" si="15"/>
        <v>111450</v>
      </c>
      <c r="W114" s="12">
        <f t="shared" si="15"/>
        <v>1.8170000000000002</v>
      </c>
      <c r="X114" s="12">
        <f t="shared" si="15"/>
        <v>1.8130000000000002</v>
      </c>
      <c r="Y114" s="12">
        <f t="shared" si="15"/>
        <v>605.15</v>
      </c>
      <c r="Z114" s="12">
        <f t="shared" si="15"/>
        <v>2180</v>
      </c>
      <c r="AA114" s="12">
        <f t="shared" si="15"/>
        <v>61.125</v>
      </c>
      <c r="AB114" s="12">
        <f t="shared" si="15"/>
        <v>0.1222</v>
      </c>
      <c r="AC114" s="12">
        <f t="shared" si="15"/>
        <v>21.115000000000002</v>
      </c>
      <c r="AD114" s="12">
        <f t="shared" si="15"/>
        <v>0.21415000000000001</v>
      </c>
      <c r="AE114" s="12">
        <f t="shared" si="15"/>
        <v>0.25919999999999999</v>
      </c>
    </row>
    <row r="115" spans="1:88" x14ac:dyDescent="0.25">
      <c r="H115" s="12" t="s">
        <v>255</v>
      </c>
      <c r="I115" s="12">
        <f t="shared" ref="I115:AE115" si="16">MAX(I76:I113)</f>
        <v>25.32</v>
      </c>
      <c r="J115" s="12">
        <f t="shared" si="16"/>
        <v>151000</v>
      </c>
      <c r="K115" s="12">
        <f t="shared" si="16"/>
        <v>160000</v>
      </c>
      <c r="L115" s="12">
        <f t="shared" si="16"/>
        <v>161800</v>
      </c>
      <c r="M115" s="12">
        <f t="shared" si="16"/>
        <v>16820</v>
      </c>
      <c r="N115" s="12">
        <f t="shared" si="16"/>
        <v>15300</v>
      </c>
      <c r="O115" s="12">
        <f t="shared" si="16"/>
        <v>13620</v>
      </c>
      <c r="P115" s="12">
        <f t="shared" si="16"/>
        <v>6043</v>
      </c>
      <c r="Q115" s="12">
        <f t="shared" si="16"/>
        <v>6020</v>
      </c>
      <c r="R115" s="12">
        <f t="shared" si="16"/>
        <v>300000</v>
      </c>
      <c r="S115" s="12">
        <f t="shared" si="16"/>
        <v>155600</v>
      </c>
      <c r="T115" s="12">
        <f t="shared" si="16"/>
        <v>279900</v>
      </c>
      <c r="U115" s="12">
        <f t="shared" si="16"/>
        <v>219300</v>
      </c>
      <c r="V115" s="12">
        <f t="shared" si="16"/>
        <v>294800</v>
      </c>
      <c r="W115" s="12">
        <f t="shared" si="16"/>
        <v>20.55</v>
      </c>
      <c r="X115" s="12">
        <f t="shared" si="16"/>
        <v>20.45</v>
      </c>
      <c r="Y115" s="12">
        <f t="shared" si="16"/>
        <v>3411</v>
      </c>
      <c r="Z115" s="12">
        <f t="shared" si="16"/>
        <v>29070</v>
      </c>
      <c r="AA115" s="12">
        <f t="shared" si="16"/>
        <v>635.4</v>
      </c>
      <c r="AB115" s="12">
        <f t="shared" si="16"/>
        <v>4.726</v>
      </c>
      <c r="AC115" s="12">
        <f t="shared" si="16"/>
        <v>100.1</v>
      </c>
      <c r="AD115" s="12">
        <f t="shared" si="16"/>
        <v>11.51</v>
      </c>
      <c r="AE115" s="12">
        <f t="shared" si="16"/>
        <v>3.2709999999999999</v>
      </c>
    </row>
    <row r="116" spans="1:88" x14ac:dyDescent="0.25">
      <c r="H116" s="12" t="s">
        <v>256</v>
      </c>
      <c r="I116" s="12">
        <f t="shared" ref="I116:AE116" si="17">MIN(I76:I113)</f>
        <v>0.1154</v>
      </c>
      <c r="J116" s="12">
        <f t="shared" si="17"/>
        <v>680.7</v>
      </c>
      <c r="K116" s="12">
        <f t="shared" si="17"/>
        <v>717.6</v>
      </c>
      <c r="L116" s="12">
        <f t="shared" si="17"/>
        <v>742.9</v>
      </c>
      <c r="M116" s="12">
        <f t="shared" si="17"/>
        <v>0.87019999999999997</v>
      </c>
      <c r="N116" s="12">
        <f t="shared" si="17"/>
        <v>1.4139999999999999</v>
      </c>
      <c r="O116" s="12">
        <f t="shared" si="17"/>
        <v>10.02</v>
      </c>
      <c r="P116" s="12">
        <f t="shared" si="17"/>
        <v>28.45</v>
      </c>
      <c r="Q116" s="12">
        <f t="shared" si="17"/>
        <v>26.43</v>
      </c>
      <c r="R116" s="12">
        <f t="shared" si="17"/>
        <v>96370</v>
      </c>
      <c r="S116" s="12">
        <f t="shared" si="17"/>
        <v>52110</v>
      </c>
      <c r="T116" s="12">
        <f t="shared" si="17"/>
        <v>93520</v>
      </c>
      <c r="U116" s="12">
        <f t="shared" si="17"/>
        <v>71350</v>
      </c>
      <c r="V116" s="12">
        <f t="shared" si="17"/>
        <v>97430</v>
      </c>
      <c r="W116" s="12">
        <f t="shared" si="17"/>
        <v>3.7000000000000002E-3</v>
      </c>
      <c r="X116" s="12">
        <f t="shared" si="17"/>
        <v>-1.78E-2</v>
      </c>
      <c r="Y116" s="12">
        <f t="shared" si="17"/>
        <v>37.130000000000003</v>
      </c>
      <c r="Z116" s="12">
        <f t="shared" si="17"/>
        <v>0.63560000000000005</v>
      </c>
      <c r="AA116" s="12">
        <f t="shared" si="17"/>
        <v>16.149999999999999</v>
      </c>
      <c r="AB116" s="12">
        <f t="shared" si="17"/>
        <v>4.8999999999999998E-3</v>
      </c>
      <c r="AC116" s="12">
        <f t="shared" si="17"/>
        <v>1.2470000000000001</v>
      </c>
      <c r="AD116" s="12">
        <f t="shared" si="17"/>
        <v>-7.4000000000000003E-3</v>
      </c>
      <c r="AE116" s="12">
        <f t="shared" si="17"/>
        <v>8.3000000000000001E-3</v>
      </c>
    </row>
    <row r="122" spans="1:88" x14ac:dyDescent="0.25">
      <c r="A122" s="1" t="s">
        <v>257</v>
      </c>
    </row>
    <row r="123" spans="1:88" x14ac:dyDescent="0.25">
      <c r="A123" t="s">
        <v>0</v>
      </c>
      <c r="B123" t="s">
        <v>1</v>
      </c>
      <c r="C123" t="s">
        <v>2</v>
      </c>
      <c r="D123" t="s">
        <v>3</v>
      </c>
      <c r="E123" t="s">
        <v>4</v>
      </c>
      <c r="F123" t="s">
        <v>5</v>
      </c>
      <c r="G123" t="s">
        <v>258</v>
      </c>
      <c r="H123" t="s">
        <v>7</v>
      </c>
      <c r="I123" s="18" t="s">
        <v>146</v>
      </c>
      <c r="J123" s="10" t="s">
        <v>147</v>
      </c>
      <c r="K123" t="s">
        <v>148</v>
      </c>
      <c r="L123" s="18" t="s">
        <v>149</v>
      </c>
      <c r="M123" t="s">
        <v>150</v>
      </c>
      <c r="N123" s="18" t="s">
        <v>151</v>
      </c>
      <c r="O123" s="18" t="s">
        <v>152</v>
      </c>
      <c r="P123" s="18" t="s">
        <v>153</v>
      </c>
      <c r="Q123" t="s">
        <v>154</v>
      </c>
      <c r="R123" t="s">
        <v>155</v>
      </c>
      <c r="S123" t="s">
        <v>156</v>
      </c>
      <c r="T123" s="10" t="s">
        <v>157</v>
      </c>
      <c r="U123" t="s">
        <v>158</v>
      </c>
      <c r="V123" s="18" t="s">
        <v>159</v>
      </c>
      <c r="W123" s="18" t="s">
        <v>160</v>
      </c>
      <c r="X123" s="10" t="s">
        <v>161</v>
      </c>
      <c r="Y123" s="18" t="s">
        <v>162</v>
      </c>
      <c r="Z123" s="18" t="s">
        <v>163</v>
      </c>
      <c r="AA123" s="18" t="s">
        <v>164</v>
      </c>
      <c r="AB123" s="18" t="s">
        <v>165</v>
      </c>
      <c r="AC123" s="18" t="s">
        <v>166</v>
      </c>
      <c r="AD123" s="18" t="s">
        <v>167</v>
      </c>
      <c r="AE123" s="18" t="s">
        <v>168</v>
      </c>
      <c r="AF123" t="s">
        <v>184</v>
      </c>
      <c r="AG123" s="18" t="s">
        <v>185</v>
      </c>
      <c r="AH123" s="10" t="s">
        <v>186</v>
      </c>
      <c r="AI123" t="s">
        <v>187</v>
      </c>
      <c r="AJ123" s="18" t="s">
        <v>188</v>
      </c>
      <c r="AK123" t="s">
        <v>189</v>
      </c>
      <c r="AL123" s="18" t="s">
        <v>190</v>
      </c>
      <c r="AM123" s="18" t="s">
        <v>191</v>
      </c>
      <c r="AN123" s="18" t="s">
        <v>192</v>
      </c>
      <c r="AO123" t="s">
        <v>193</v>
      </c>
      <c r="AP123" t="s">
        <v>194</v>
      </c>
      <c r="AQ123" t="s">
        <v>195</v>
      </c>
      <c r="AR123" s="10" t="s">
        <v>196</v>
      </c>
      <c r="AS123" t="s">
        <v>197</v>
      </c>
      <c r="AT123" s="18" t="s">
        <v>198</v>
      </c>
      <c r="AU123" s="18" t="s">
        <v>199</v>
      </c>
      <c r="AV123" s="10" t="s">
        <v>200</v>
      </c>
      <c r="AW123" s="18" t="s">
        <v>201</v>
      </c>
      <c r="AX123" s="18" t="s">
        <v>202</v>
      </c>
      <c r="AY123" s="18" t="s">
        <v>203</v>
      </c>
      <c r="AZ123" s="18" t="s">
        <v>204</v>
      </c>
      <c r="BA123" s="18" t="s">
        <v>205</v>
      </c>
      <c r="BB123" s="18" t="s">
        <v>206</v>
      </c>
      <c r="BC123" s="18" t="s">
        <v>207</v>
      </c>
      <c r="BD123" t="s">
        <v>208</v>
      </c>
      <c r="BE123" t="s">
        <v>209</v>
      </c>
      <c r="BF123" t="s">
        <v>210</v>
      </c>
      <c r="BG123" t="s">
        <v>211</v>
      </c>
      <c r="BH123" t="s">
        <v>212</v>
      </c>
      <c r="BI123" t="s">
        <v>213</v>
      </c>
      <c r="BJ123" t="s">
        <v>214</v>
      </c>
      <c r="BK123" t="s">
        <v>215</v>
      </c>
      <c r="BL123" t="s">
        <v>216</v>
      </c>
      <c r="BM123" t="s">
        <v>217</v>
      </c>
      <c r="BN123" t="s">
        <v>218</v>
      </c>
      <c r="BO123" t="s">
        <v>219</v>
      </c>
      <c r="BP123" t="s">
        <v>220</v>
      </c>
      <c r="BQ123" t="s">
        <v>221</v>
      </c>
      <c r="BR123" t="s">
        <v>222</v>
      </c>
      <c r="BS123" s="5" t="s">
        <v>169</v>
      </c>
      <c r="BT123" s="5" t="s">
        <v>170</v>
      </c>
      <c r="BU123" s="5" t="s">
        <v>171</v>
      </c>
      <c r="BV123" t="s">
        <v>223</v>
      </c>
      <c r="BW123" t="s">
        <v>224</v>
      </c>
      <c r="BX123" t="s">
        <v>225</v>
      </c>
      <c r="BY123" t="s">
        <v>226</v>
      </c>
      <c r="BZ123" s="5" t="s">
        <v>172</v>
      </c>
      <c r="CA123" s="5" t="s">
        <v>173</v>
      </c>
      <c r="CB123" s="5" t="s">
        <v>174</v>
      </c>
      <c r="CC123" t="s">
        <v>227</v>
      </c>
      <c r="CD123" t="s">
        <v>228</v>
      </c>
      <c r="CE123" s="5" t="s">
        <v>175</v>
      </c>
      <c r="CF123" s="5" t="s">
        <v>176</v>
      </c>
      <c r="CG123" t="s">
        <v>229</v>
      </c>
      <c r="CH123" s="5" t="s">
        <v>177</v>
      </c>
      <c r="CI123" t="s">
        <v>230</v>
      </c>
      <c r="CJ123" t="s">
        <v>231</v>
      </c>
    </row>
    <row r="124" spans="1:88" s="10" customFormat="1" x14ac:dyDescent="0.25">
      <c r="A124" s="9" t="s">
        <v>113</v>
      </c>
      <c r="B124" t="s">
        <v>121</v>
      </c>
      <c r="C124"/>
      <c r="D124" s="3">
        <v>44163</v>
      </c>
      <c r="E124" s="4">
        <v>0.7270833333333333</v>
      </c>
      <c r="F124">
        <v>2410</v>
      </c>
      <c r="G124" s="40">
        <v>2011.6295733396278</v>
      </c>
      <c r="H124" t="s">
        <v>9</v>
      </c>
      <c r="I124" s="40">
        <f t="shared" ref="I124:J139" si="18">$G124*I76</f>
        <v>1672.4688272745666</v>
      </c>
      <c r="J124" s="41">
        <f t="shared" si="18"/>
        <v>96176009.901367605</v>
      </c>
      <c r="K124" s="41">
        <f t="shared" ref="K124:AE124" si="19">$G124*K76</f>
        <v>100420548.30111422</v>
      </c>
      <c r="L124" s="41">
        <f t="shared" si="19"/>
        <v>101868921.59391876</v>
      </c>
      <c r="M124" s="41">
        <f t="shared" si="19"/>
        <v>3983026.5552124628</v>
      </c>
      <c r="N124" s="41">
        <f t="shared" si="19"/>
        <v>4003142.8509458592</v>
      </c>
      <c r="O124" s="41">
        <f t="shared" si="19"/>
        <v>3361433.0170505182</v>
      </c>
      <c r="P124" s="40">
        <f t="shared" si="19"/>
        <v>2981235.0276893284</v>
      </c>
      <c r="Q124" s="40">
        <f t="shared" si="19"/>
        <v>3017444.3600094416</v>
      </c>
      <c r="R124" s="41">
        <f t="shared" si="19"/>
        <v>221279253.06735906</v>
      </c>
      <c r="S124" s="41">
        <f t="shared" si="19"/>
        <v>120798355.87904465</v>
      </c>
      <c r="T124" s="41">
        <f t="shared" si="19"/>
        <v>211422268.15799487</v>
      </c>
      <c r="U124" s="41">
        <f t="shared" si="19"/>
        <v>166743975.33412173</v>
      </c>
      <c r="V124" s="41">
        <f t="shared" si="19"/>
        <v>218865297.57935151</v>
      </c>
      <c r="W124" s="40">
        <f t="shared" si="19"/>
        <v>12735.626828813185</v>
      </c>
      <c r="X124" s="40">
        <f t="shared" si="19"/>
        <v>12802.01060473339</v>
      </c>
      <c r="Y124" s="41">
        <f t="shared" si="19"/>
        <v>4972748.3052955596</v>
      </c>
      <c r="Z124" s="41">
        <f t="shared" si="19"/>
        <v>39910730.735058218</v>
      </c>
      <c r="AA124" s="40">
        <f t="shared" si="19"/>
        <v>183420.38449710727</v>
      </c>
      <c r="AB124" s="40">
        <f t="shared" si="19"/>
        <v>2166.525050486779</v>
      </c>
      <c r="AC124" s="40">
        <f t="shared" si="19"/>
        <v>43672.47803720332</v>
      </c>
      <c r="AD124" s="40">
        <f t="shared" si="19"/>
        <v>1741.2665586827818</v>
      </c>
      <c r="AE124" s="40">
        <f t="shared" si="19"/>
        <v>1558.0071045515417</v>
      </c>
      <c r="AF124" t="s">
        <v>143</v>
      </c>
      <c r="AG124">
        <v>0.92</v>
      </c>
      <c r="AH124" s="17">
        <v>0.79</v>
      </c>
      <c r="AI124" s="17">
        <v>0.72</v>
      </c>
      <c r="AJ124" s="17">
        <v>0.6</v>
      </c>
      <c r="AK124" s="17">
        <v>0.76</v>
      </c>
      <c r="AL124" s="17">
        <v>0.38</v>
      </c>
      <c r="AM124" s="17">
        <v>7.01</v>
      </c>
      <c r="AN124">
        <v>2.76</v>
      </c>
      <c r="AO124">
        <v>0.94</v>
      </c>
      <c r="AP124" s="17">
        <v>2.56</v>
      </c>
      <c r="AQ124" s="17">
        <v>1.93</v>
      </c>
      <c r="AR124" s="17">
        <v>0.85</v>
      </c>
      <c r="AS124" s="17">
        <v>0.83</v>
      </c>
      <c r="AT124" s="17">
        <v>0.49</v>
      </c>
      <c r="AU124">
        <v>4.1500000000000004</v>
      </c>
      <c r="AV124">
        <v>1.3</v>
      </c>
      <c r="AW124" s="17">
        <v>0.49</v>
      </c>
      <c r="AX124" s="17">
        <v>1.95</v>
      </c>
      <c r="AY124">
        <v>0.27</v>
      </c>
      <c r="AZ124">
        <v>1.2</v>
      </c>
      <c r="BA124">
        <v>1.04</v>
      </c>
      <c r="BB124">
        <v>2.14</v>
      </c>
      <c r="BC124">
        <v>2.0699999999999998</v>
      </c>
      <c r="BD124" t="s">
        <v>145</v>
      </c>
      <c r="BE124">
        <v>19516.740000000002</v>
      </c>
      <c r="BF124">
        <v>1847141</v>
      </c>
      <c r="BG124">
        <v>593328800</v>
      </c>
      <c r="BH124">
        <v>88926220</v>
      </c>
      <c r="BI124">
        <v>14651.12</v>
      </c>
      <c r="BJ124">
        <v>30009760</v>
      </c>
      <c r="BK124">
        <v>187748.3</v>
      </c>
      <c r="BL124">
        <v>16980.38</v>
      </c>
      <c r="BM124">
        <v>22869630</v>
      </c>
      <c r="BN124">
        <v>75739460</v>
      </c>
      <c r="BO124">
        <v>4115.17</v>
      </c>
      <c r="BP124">
        <v>3088048</v>
      </c>
      <c r="BQ124">
        <v>69298.880000000005</v>
      </c>
      <c r="BR124">
        <v>48699890</v>
      </c>
      <c r="BS124">
        <v>12946.24</v>
      </c>
      <c r="BT124">
        <v>327423.7</v>
      </c>
      <c r="BU124">
        <v>3531332</v>
      </c>
      <c r="BV124">
        <v>1734.94</v>
      </c>
      <c r="BW124">
        <v>96938.26</v>
      </c>
      <c r="BX124">
        <v>43531420</v>
      </c>
      <c r="BY124">
        <v>37119360</v>
      </c>
      <c r="BZ124">
        <v>1431.57</v>
      </c>
      <c r="CA124">
        <v>13670.46</v>
      </c>
      <c r="CB124">
        <v>111533.3</v>
      </c>
      <c r="CC124">
        <v>1751061</v>
      </c>
      <c r="CD124">
        <v>3137.42</v>
      </c>
      <c r="CE124">
        <v>753118.9</v>
      </c>
      <c r="CF124">
        <v>39864.11</v>
      </c>
      <c r="CG124">
        <v>53558.98</v>
      </c>
      <c r="CH124">
        <v>976356.6</v>
      </c>
      <c r="CI124">
        <v>17922.66</v>
      </c>
      <c r="CJ124">
        <v>14314.91</v>
      </c>
    </row>
    <row r="125" spans="1:88" s="10" customFormat="1" x14ac:dyDescent="0.25">
      <c r="A125" s="9" t="s">
        <v>68</v>
      </c>
      <c r="B125" t="s">
        <v>77</v>
      </c>
      <c r="C125"/>
      <c r="D125" s="3">
        <v>44163</v>
      </c>
      <c r="E125" s="4">
        <v>0.63124999999999998</v>
      </c>
      <c r="F125">
        <v>2110</v>
      </c>
      <c r="G125" s="40">
        <v>2071.0336668535338</v>
      </c>
      <c r="H125" t="s">
        <v>9</v>
      </c>
      <c r="I125" s="40">
        <f t="shared" si="18"/>
        <v>1283.6266667158202</v>
      </c>
      <c r="J125" s="41">
        <f t="shared" si="18"/>
        <v>93403618.375094369</v>
      </c>
      <c r="K125" s="41">
        <f t="shared" ref="K125:X125" si="20">$G125*K77</f>
        <v>98664043.888902351</v>
      </c>
      <c r="L125" s="41">
        <f t="shared" si="20"/>
        <v>99388905.672301084</v>
      </c>
      <c r="M125" s="40">
        <f t="shared" si="20"/>
        <v>1199335.5964748815</v>
      </c>
      <c r="N125" s="40">
        <f t="shared" si="20"/>
        <v>1188980.4281406137</v>
      </c>
      <c r="O125" s="40">
        <f t="shared" si="20"/>
        <v>1132648.3124021976</v>
      </c>
      <c r="P125" s="40">
        <f t="shared" si="20"/>
        <v>1755822.3427584257</v>
      </c>
      <c r="Q125" s="40">
        <f t="shared" si="20"/>
        <v>1752715.7922581455</v>
      </c>
      <c r="R125" s="41">
        <f t="shared" si="20"/>
        <v>207310470.05203873</v>
      </c>
      <c r="S125" s="41">
        <f t="shared" si="20"/>
        <v>113782589.65693314</v>
      </c>
      <c r="T125" s="41">
        <f t="shared" si="20"/>
        <v>198135790.90787756</v>
      </c>
      <c r="U125" s="41">
        <f t="shared" si="20"/>
        <v>156052386.79741377</v>
      </c>
      <c r="V125" s="41">
        <f t="shared" si="20"/>
        <v>206772001.29865682</v>
      </c>
      <c r="W125" s="40">
        <f t="shared" si="20"/>
        <v>3295.0145639639723</v>
      </c>
      <c r="X125" s="40">
        <f t="shared" si="20"/>
        <v>3222.5283856240985</v>
      </c>
      <c r="Y125" s="41">
        <f t="shared" ref="Y125:AE125" si="21">$G125*Y77</f>
        <v>4941486.3291125316</v>
      </c>
      <c r="Z125" s="41">
        <f t="shared" si="21"/>
        <v>32225283.856240984</v>
      </c>
      <c r="AA125" s="40">
        <f t="shared" si="21"/>
        <v>160132.32312111522</v>
      </c>
      <c r="AB125" s="39">
        <f t="shared" si="21"/>
        <v>127.36857051149232</v>
      </c>
      <c r="AC125" s="40">
        <f t="shared" si="21"/>
        <v>21787.274175299175</v>
      </c>
      <c r="AD125" s="40">
        <f t="shared" si="21"/>
        <v>494.97704637799455</v>
      </c>
      <c r="AE125" s="40">
        <f t="shared" si="21"/>
        <v>879.153791579325</v>
      </c>
      <c r="AF125" t="s">
        <v>143</v>
      </c>
      <c r="AG125">
        <v>1.86</v>
      </c>
      <c r="AH125" s="17">
        <v>0.23</v>
      </c>
      <c r="AI125" s="17">
        <v>0.96</v>
      </c>
      <c r="AJ125" s="17">
        <v>0.75</v>
      </c>
      <c r="AK125">
        <v>0.83</v>
      </c>
      <c r="AL125">
        <v>0.46</v>
      </c>
      <c r="AM125">
        <v>8.48</v>
      </c>
      <c r="AN125">
        <v>2.5099999999999998</v>
      </c>
      <c r="AO125">
        <v>1.01</v>
      </c>
      <c r="AP125" s="17">
        <v>3.01</v>
      </c>
      <c r="AQ125" s="17">
        <v>1.22</v>
      </c>
      <c r="AR125" s="17">
        <v>1.05</v>
      </c>
      <c r="AS125" s="17">
        <v>0.14000000000000001</v>
      </c>
      <c r="AT125" s="17">
        <v>0.89</v>
      </c>
      <c r="AU125">
        <v>2.31</v>
      </c>
      <c r="AV125">
        <v>0.84</v>
      </c>
      <c r="AW125" s="17">
        <v>0.96</v>
      </c>
      <c r="AX125" s="17">
        <v>2.4</v>
      </c>
      <c r="AY125">
        <v>0.28999999999999998</v>
      </c>
      <c r="AZ125" s="16">
        <v>4.4400000000000004</v>
      </c>
      <c r="BA125">
        <v>2.02</v>
      </c>
      <c r="BB125">
        <v>0.37</v>
      </c>
      <c r="BC125">
        <v>0.57999999999999996</v>
      </c>
      <c r="BD125" t="s">
        <v>145</v>
      </c>
      <c r="BE125">
        <v>21608.46</v>
      </c>
      <c r="BF125">
        <v>2592365</v>
      </c>
      <c r="BG125">
        <v>838304800</v>
      </c>
      <c r="BH125">
        <v>124769100</v>
      </c>
      <c r="BI125">
        <v>6381.64</v>
      </c>
      <c r="BJ125">
        <v>12828310</v>
      </c>
      <c r="BK125">
        <v>92623.31</v>
      </c>
      <c r="BL125">
        <v>14536.64</v>
      </c>
      <c r="BM125">
        <v>19567990</v>
      </c>
      <c r="BN125">
        <v>103385800</v>
      </c>
      <c r="BO125">
        <v>5601.28</v>
      </c>
      <c r="BP125">
        <v>4160215</v>
      </c>
      <c r="BQ125">
        <v>93729.2</v>
      </c>
      <c r="BR125">
        <v>66156800</v>
      </c>
      <c r="BS125">
        <v>19259.87</v>
      </c>
      <c r="BT125">
        <v>490780.4</v>
      </c>
      <c r="BU125">
        <v>5227852</v>
      </c>
      <c r="BV125">
        <v>650.02</v>
      </c>
      <c r="BW125">
        <v>36221.46</v>
      </c>
      <c r="BX125">
        <v>62184710</v>
      </c>
      <c r="BY125">
        <v>43597630</v>
      </c>
      <c r="BZ125">
        <v>1968.31</v>
      </c>
      <c r="CA125">
        <v>19445.759999999998</v>
      </c>
      <c r="CB125">
        <v>161854.6</v>
      </c>
      <c r="CC125">
        <v>2154872</v>
      </c>
      <c r="CD125">
        <v>340.75</v>
      </c>
      <c r="CE125">
        <v>1085824</v>
      </c>
      <c r="CF125">
        <v>66816.98</v>
      </c>
      <c r="CG125">
        <v>37443.040000000001</v>
      </c>
      <c r="CH125">
        <v>1383967</v>
      </c>
      <c r="CI125">
        <v>7981.08</v>
      </c>
      <c r="CJ125">
        <v>11159.08</v>
      </c>
    </row>
    <row r="126" spans="1:88" s="10" customFormat="1" x14ac:dyDescent="0.25">
      <c r="A126" s="9" t="s">
        <v>119</v>
      </c>
      <c r="B126" t="s">
        <v>123</v>
      </c>
      <c r="C126"/>
      <c r="D126" s="3">
        <v>44163</v>
      </c>
      <c r="E126" s="4">
        <v>0.74236111111111114</v>
      </c>
      <c r="F126">
        <v>2411</v>
      </c>
      <c r="G126" s="40">
        <v>2008.3151225238448</v>
      </c>
      <c r="H126" t="s">
        <v>9</v>
      </c>
      <c r="I126" s="40">
        <f t="shared" si="18"/>
        <v>3297.6534311841529</v>
      </c>
      <c r="J126" s="41">
        <f t="shared" si="18"/>
        <v>84449650.902127668</v>
      </c>
      <c r="K126" s="41">
        <f t="shared" ref="K126:X126" si="22">$G126*K78</f>
        <v>85955887.244020551</v>
      </c>
      <c r="L126" s="41">
        <f t="shared" si="22"/>
        <v>86899795.351606771</v>
      </c>
      <c r="M126" s="41">
        <f t="shared" si="22"/>
        <v>9587696.3949288353</v>
      </c>
      <c r="N126" s="41">
        <f t="shared" si="22"/>
        <v>9489288.9539251663</v>
      </c>
      <c r="O126" s="41">
        <f t="shared" si="22"/>
        <v>7111443.8488569343</v>
      </c>
      <c r="P126" s="40">
        <f t="shared" si="22"/>
        <v>7924811.4734790921</v>
      </c>
      <c r="Q126" s="40">
        <f t="shared" si="22"/>
        <v>7856528.7593132807</v>
      </c>
      <c r="R126" s="41">
        <f t="shared" si="22"/>
        <v>216496370.20807046</v>
      </c>
      <c r="S126" s="41">
        <f t="shared" si="22"/>
        <v>117988513.44827588</v>
      </c>
      <c r="T126" s="41">
        <f t="shared" si="22"/>
        <v>207659783.66896555</v>
      </c>
      <c r="U126" s="41">
        <f t="shared" si="22"/>
        <v>167634063.27706534</v>
      </c>
      <c r="V126" s="41">
        <f t="shared" si="22"/>
        <v>214488055.08554661</v>
      </c>
      <c r="W126" s="40">
        <f t="shared" si="22"/>
        <v>27433.584573675722</v>
      </c>
      <c r="X126" s="40">
        <f t="shared" si="22"/>
        <v>27192.586758972859</v>
      </c>
      <c r="Y126" s="41">
        <f t="shared" ref="Y126:AE126" si="23">$G126*Y78</f>
        <v>5565041.204513574</v>
      </c>
      <c r="Z126" s="41">
        <f t="shared" si="23"/>
        <v>54927418.601027153</v>
      </c>
      <c r="AA126" s="40">
        <f t="shared" si="23"/>
        <v>219308.01137960385</v>
      </c>
      <c r="AB126" s="40">
        <f t="shared" si="23"/>
        <v>1051.5537981534851</v>
      </c>
      <c r="AC126" s="40">
        <f t="shared" si="23"/>
        <v>120157.49378060164</v>
      </c>
      <c r="AD126" s="40">
        <f t="shared" si="23"/>
        <v>5060.9541087600892</v>
      </c>
      <c r="AE126" s="40">
        <f t="shared" si="23"/>
        <v>1398.3898198133531</v>
      </c>
      <c r="AF126" t="s">
        <v>143</v>
      </c>
      <c r="AG126">
        <v>2.27</v>
      </c>
      <c r="AH126" s="17">
        <v>0.99</v>
      </c>
      <c r="AI126" s="17">
        <v>1.85</v>
      </c>
      <c r="AJ126" s="17">
        <v>1.53</v>
      </c>
      <c r="AK126" s="17">
        <v>0.96</v>
      </c>
      <c r="AL126" s="17">
        <v>1.83</v>
      </c>
      <c r="AM126" s="17">
        <v>7.02</v>
      </c>
      <c r="AN126">
        <v>1.43</v>
      </c>
      <c r="AO126">
        <v>1.27</v>
      </c>
      <c r="AP126" s="17">
        <v>3.21</v>
      </c>
      <c r="AQ126" s="17">
        <v>3.02</v>
      </c>
      <c r="AR126" s="17">
        <v>1.33</v>
      </c>
      <c r="AS126" s="17">
        <v>1.41</v>
      </c>
      <c r="AT126" s="17">
        <v>1.25</v>
      </c>
      <c r="AU126">
        <v>2.62</v>
      </c>
      <c r="AV126">
        <v>1.43</v>
      </c>
      <c r="AW126" s="17">
        <v>1.47</v>
      </c>
      <c r="AX126" s="17">
        <v>1.68</v>
      </c>
      <c r="AY126">
        <v>0.42</v>
      </c>
      <c r="AZ126">
        <v>2.12</v>
      </c>
      <c r="BA126">
        <v>0.75</v>
      </c>
      <c r="BB126">
        <v>1.03</v>
      </c>
      <c r="BC126">
        <v>1.06</v>
      </c>
      <c r="BD126" t="s">
        <v>145</v>
      </c>
      <c r="BE126">
        <v>36810.730000000003</v>
      </c>
      <c r="BF126">
        <v>1433446</v>
      </c>
      <c r="BG126">
        <v>487972200</v>
      </c>
      <c r="BH126">
        <v>72899900</v>
      </c>
      <c r="BI126">
        <v>31145.91</v>
      </c>
      <c r="BJ126">
        <v>68333290</v>
      </c>
      <c r="BK126">
        <v>361272.2</v>
      </c>
      <c r="BL126">
        <v>39711.51</v>
      </c>
      <c r="BM126">
        <v>56119280</v>
      </c>
      <c r="BN126">
        <v>67545140</v>
      </c>
      <c r="BO126">
        <v>3552.78</v>
      </c>
      <c r="BP126">
        <v>2913180</v>
      </c>
      <c r="BQ126">
        <v>61576.66</v>
      </c>
      <c r="BR126">
        <v>45849240</v>
      </c>
      <c r="BS126">
        <v>11422.37</v>
      </c>
      <c r="BT126">
        <v>297656.5</v>
      </c>
      <c r="BU126">
        <v>3388277</v>
      </c>
      <c r="BV126">
        <v>3301.53</v>
      </c>
      <c r="BW126">
        <v>196695</v>
      </c>
      <c r="BX126">
        <v>46807800</v>
      </c>
      <c r="BY126">
        <v>46515570</v>
      </c>
      <c r="BZ126">
        <v>1258.22</v>
      </c>
      <c r="CA126">
        <v>12215.75</v>
      </c>
      <c r="CB126">
        <v>109293.6</v>
      </c>
      <c r="CC126">
        <v>2054266</v>
      </c>
      <c r="CD126">
        <v>1488.62</v>
      </c>
      <c r="CE126">
        <v>720511.9</v>
      </c>
      <c r="CF126">
        <v>37279.18</v>
      </c>
      <c r="CG126">
        <v>141167.4</v>
      </c>
      <c r="CH126">
        <v>948915.5</v>
      </c>
      <c r="CI126">
        <v>48962.94</v>
      </c>
      <c r="CJ126">
        <v>12512.63</v>
      </c>
    </row>
    <row r="127" spans="1:88" s="10" customFormat="1" x14ac:dyDescent="0.25">
      <c r="A127" s="9" t="s">
        <v>74</v>
      </c>
      <c r="B127" t="s">
        <v>79</v>
      </c>
      <c r="C127"/>
      <c r="D127" s="3">
        <v>44163</v>
      </c>
      <c r="E127" s="4">
        <v>0.64652777777777781</v>
      </c>
      <c r="F127">
        <v>2111</v>
      </c>
      <c r="G127" s="40">
        <v>2070.9679845769956</v>
      </c>
      <c r="H127" t="s">
        <v>9</v>
      </c>
      <c r="I127" s="40">
        <f t="shared" si="18"/>
        <v>2118.6002482222661</v>
      </c>
      <c r="J127" s="41">
        <f t="shared" si="18"/>
        <v>80332848.121741652</v>
      </c>
      <c r="K127" s="41">
        <f t="shared" ref="K127:X127" si="24">$G127*K79</f>
        <v>86628590.794855729</v>
      </c>
      <c r="L127" s="41">
        <f t="shared" si="24"/>
        <v>87332719.909611911</v>
      </c>
      <c r="M127" s="41">
        <f t="shared" si="24"/>
        <v>2760600.3234411352</v>
      </c>
      <c r="N127" s="41">
        <f t="shared" si="24"/>
        <v>2924206.7942227176</v>
      </c>
      <c r="O127" s="41">
        <f t="shared" si="24"/>
        <v>2522439.0052147806</v>
      </c>
      <c r="P127" s="40">
        <f t="shared" si="24"/>
        <v>3990755.3062798707</v>
      </c>
      <c r="Q127" s="40">
        <f t="shared" si="24"/>
        <v>4148148.873107722</v>
      </c>
      <c r="R127" s="41">
        <f t="shared" si="24"/>
        <v>199579184.67368507</v>
      </c>
      <c r="S127" s="41">
        <f t="shared" si="24"/>
        <v>107918141.67630725</v>
      </c>
      <c r="T127" s="41">
        <f t="shared" si="24"/>
        <v>193676925.91764063</v>
      </c>
      <c r="U127" s="41">
        <f t="shared" si="24"/>
        <v>147763565.69956863</v>
      </c>
      <c r="V127" s="41">
        <f t="shared" si="24"/>
        <v>201774410.7373367</v>
      </c>
      <c r="W127" s="40">
        <f t="shared" si="24"/>
        <v>2487.2325494769721</v>
      </c>
      <c r="X127" s="40">
        <f t="shared" si="24"/>
        <v>2605.2777245978605</v>
      </c>
      <c r="Y127" s="41">
        <f t="shared" ref="Y127:AE127" si="25">$G127*Y79</f>
        <v>5216768.3531494522</v>
      </c>
      <c r="Z127" s="41">
        <f t="shared" si="25"/>
        <v>41854262.96830108</v>
      </c>
      <c r="AA127" s="40">
        <f t="shared" si="25"/>
        <v>186822.02188869077</v>
      </c>
      <c r="AB127" s="39">
        <f t="shared" si="25"/>
        <v>120.73743350083883</v>
      </c>
      <c r="AC127" s="40">
        <f t="shared" si="25"/>
        <v>35682.778374261638</v>
      </c>
      <c r="AD127" s="40">
        <f t="shared" si="25"/>
        <v>936.6988194241751</v>
      </c>
      <c r="AE127" s="40">
        <f t="shared" si="25"/>
        <v>426.61940482286104</v>
      </c>
      <c r="AF127" t="s">
        <v>143</v>
      </c>
      <c r="AG127">
        <v>2.04</v>
      </c>
      <c r="AH127" s="17">
        <v>0.22</v>
      </c>
      <c r="AI127" s="17">
        <v>1.39</v>
      </c>
      <c r="AJ127" s="17">
        <v>1.22</v>
      </c>
      <c r="AK127" s="17">
        <v>0.57999999999999996</v>
      </c>
      <c r="AL127" s="17">
        <v>1.05</v>
      </c>
      <c r="AM127" s="17">
        <v>8.2799999999999994</v>
      </c>
      <c r="AN127">
        <v>1.68</v>
      </c>
      <c r="AO127">
        <v>1.34</v>
      </c>
      <c r="AP127" s="17">
        <v>3.44</v>
      </c>
      <c r="AQ127" s="17">
        <v>2.17</v>
      </c>
      <c r="AR127" s="17">
        <v>1.08</v>
      </c>
      <c r="AS127" s="17">
        <v>1.38</v>
      </c>
      <c r="AT127" s="17">
        <v>1.04</v>
      </c>
      <c r="AU127">
        <v>4.46</v>
      </c>
      <c r="AV127">
        <v>1.1200000000000001</v>
      </c>
      <c r="AW127" s="17">
        <v>1.1299999999999999</v>
      </c>
      <c r="AX127" s="17">
        <v>2.34</v>
      </c>
      <c r="AY127">
        <v>0.5</v>
      </c>
      <c r="AZ127" s="16">
        <v>9.07</v>
      </c>
      <c r="BA127">
        <v>0.83</v>
      </c>
      <c r="BB127">
        <v>2.25</v>
      </c>
      <c r="BC127">
        <v>2.5299999999999998</v>
      </c>
      <c r="BD127" t="s">
        <v>145</v>
      </c>
      <c r="BE127">
        <v>33845.93</v>
      </c>
      <c r="BF127">
        <v>2014732</v>
      </c>
      <c r="BG127">
        <v>701881500</v>
      </c>
      <c r="BH127">
        <v>104557000</v>
      </c>
      <c r="BI127">
        <v>13255.32</v>
      </c>
      <c r="BJ127">
        <v>30065380</v>
      </c>
      <c r="BK127">
        <v>188551.1</v>
      </c>
      <c r="BL127">
        <v>29629.64</v>
      </c>
      <c r="BM127">
        <v>42787900</v>
      </c>
      <c r="BN127">
        <v>91305500</v>
      </c>
      <c r="BO127">
        <v>4799.84</v>
      </c>
      <c r="BP127">
        <v>3878486</v>
      </c>
      <c r="BQ127">
        <v>80185.59</v>
      </c>
      <c r="BR127">
        <v>61566640</v>
      </c>
      <c r="BS127">
        <v>17399.78</v>
      </c>
      <c r="BT127">
        <v>450050.7</v>
      </c>
      <c r="BU127">
        <v>4985932</v>
      </c>
      <c r="BV127">
        <v>443.35</v>
      </c>
      <c r="BW127">
        <v>28211.95</v>
      </c>
      <c r="BX127">
        <v>62631340</v>
      </c>
      <c r="BY127">
        <v>51926420</v>
      </c>
      <c r="BZ127">
        <v>1795.32</v>
      </c>
      <c r="CA127">
        <v>17840.63</v>
      </c>
      <c r="CB127">
        <v>157520.79999999999</v>
      </c>
      <c r="CC127">
        <v>2446803</v>
      </c>
      <c r="CD127">
        <v>313.70999999999998</v>
      </c>
      <c r="CE127">
        <v>1040633</v>
      </c>
      <c r="CF127">
        <v>65088.62</v>
      </c>
      <c r="CG127">
        <v>58737.82</v>
      </c>
      <c r="CH127">
        <v>1344343</v>
      </c>
      <c r="CI127">
        <v>13512.03</v>
      </c>
      <c r="CJ127">
        <v>5300.81</v>
      </c>
    </row>
    <row r="128" spans="1:88" s="10" customFormat="1" x14ac:dyDescent="0.25">
      <c r="A128" s="9" t="s">
        <v>120</v>
      </c>
      <c r="B128" t="s">
        <v>125</v>
      </c>
      <c r="C128"/>
      <c r="D128" s="3">
        <v>44163</v>
      </c>
      <c r="E128" s="4">
        <v>0.74652777777777779</v>
      </c>
      <c r="F128">
        <v>2412</v>
      </c>
      <c r="G128" s="40">
        <v>2003.1504498032011</v>
      </c>
      <c r="H128" t="s">
        <v>9</v>
      </c>
      <c r="I128" s="40">
        <f t="shared" si="18"/>
        <v>3840.0394122727366</v>
      </c>
      <c r="J128" s="41">
        <f t="shared" si="18"/>
        <v>73014833.895326674</v>
      </c>
      <c r="K128" s="41">
        <f t="shared" ref="K128:X128" si="26">$G128*K80</f>
        <v>75158204.876616105</v>
      </c>
      <c r="L128" s="41">
        <f t="shared" si="26"/>
        <v>75819244.525051162</v>
      </c>
      <c r="M128" s="41">
        <f t="shared" si="26"/>
        <v>13334972.54433991</v>
      </c>
      <c r="N128" s="41">
        <f t="shared" si="26"/>
        <v>13268868.579496404</v>
      </c>
      <c r="O128" s="41">
        <f t="shared" si="26"/>
        <v>11638304.113356598</v>
      </c>
      <c r="P128" s="40">
        <f t="shared" si="26"/>
        <v>12105038.168160744</v>
      </c>
      <c r="Q128" s="40">
        <f t="shared" si="26"/>
        <v>12058965.707815271</v>
      </c>
      <c r="R128" s="41">
        <f t="shared" si="26"/>
        <v>222950645.06309628</v>
      </c>
      <c r="S128" s="41">
        <f t="shared" si="26"/>
        <v>123654477.26635161</v>
      </c>
      <c r="T128" s="41">
        <f t="shared" si="26"/>
        <v>214537413.17392284</v>
      </c>
      <c r="U128" s="41">
        <f t="shared" si="26"/>
        <v>168965740.44090003</v>
      </c>
      <c r="V128" s="41">
        <f t="shared" si="26"/>
        <v>221548439.74823403</v>
      </c>
      <c r="W128" s="40">
        <f t="shared" si="26"/>
        <v>35515.857475010758</v>
      </c>
      <c r="X128" s="40">
        <f t="shared" si="26"/>
        <v>35315.542430030437</v>
      </c>
      <c r="Y128" s="41">
        <f t="shared" ref="Y128:AE128" si="27">$G128*Y80</f>
        <v>6832746.1842787191</v>
      </c>
      <c r="Z128" s="41">
        <f t="shared" si="27"/>
        <v>48896902.47969614</v>
      </c>
      <c r="AA128" s="40">
        <f t="shared" si="27"/>
        <v>218143.08398356862</v>
      </c>
      <c r="AB128" s="40">
        <f t="shared" si="27"/>
        <v>4192.5938914380995</v>
      </c>
      <c r="AC128" s="40">
        <f t="shared" si="27"/>
        <v>200515.36002530041</v>
      </c>
      <c r="AD128" s="40">
        <f t="shared" si="27"/>
        <v>23056.261677234845</v>
      </c>
      <c r="AE128" s="40">
        <f t="shared" si="27"/>
        <v>4905.7154515680395</v>
      </c>
      <c r="AF128" t="s">
        <v>143</v>
      </c>
      <c r="AG128">
        <v>0.87</v>
      </c>
      <c r="AH128" s="17">
        <v>2.4500000000000002</v>
      </c>
      <c r="AI128" s="17">
        <v>0.68</v>
      </c>
      <c r="AJ128" s="17">
        <v>0.7</v>
      </c>
      <c r="AK128" s="17">
        <v>2.81</v>
      </c>
      <c r="AL128" s="17">
        <v>1.23</v>
      </c>
      <c r="AM128" s="17">
        <v>7.58</v>
      </c>
      <c r="AN128">
        <v>2.27</v>
      </c>
      <c r="AO128">
        <v>0.74</v>
      </c>
      <c r="AP128" s="17">
        <v>3.12</v>
      </c>
      <c r="AQ128" s="17">
        <v>1.77</v>
      </c>
      <c r="AR128" s="17">
        <v>0.31</v>
      </c>
      <c r="AS128" s="17">
        <v>1.78</v>
      </c>
      <c r="AT128" s="17">
        <v>0.42</v>
      </c>
      <c r="AU128">
        <v>2.75</v>
      </c>
      <c r="AV128">
        <v>0.52</v>
      </c>
      <c r="AW128" s="17">
        <v>0.46</v>
      </c>
      <c r="AX128" s="17">
        <v>2.09</v>
      </c>
      <c r="AY128">
        <v>0.92</v>
      </c>
      <c r="AZ128">
        <v>2.1</v>
      </c>
      <c r="BA128">
        <v>0.26</v>
      </c>
      <c r="BB128">
        <v>0.27</v>
      </c>
      <c r="BC128">
        <v>0.45</v>
      </c>
      <c r="BD128" t="s">
        <v>145</v>
      </c>
      <c r="BE128">
        <v>43188.99</v>
      </c>
      <c r="BF128">
        <v>1255330</v>
      </c>
      <c r="BG128">
        <v>430142000</v>
      </c>
      <c r="BH128">
        <v>64128170</v>
      </c>
      <c r="BI128">
        <v>43862.96</v>
      </c>
      <c r="BJ128">
        <v>96341660</v>
      </c>
      <c r="BK128">
        <v>581145.19999999995</v>
      </c>
      <c r="BL128">
        <v>61383.11</v>
      </c>
      <c r="BM128">
        <v>86483550</v>
      </c>
      <c r="BN128">
        <v>68294800</v>
      </c>
      <c r="BO128">
        <v>3771.74</v>
      </c>
      <c r="BP128">
        <v>3034580</v>
      </c>
      <c r="BQ128">
        <v>62867.79</v>
      </c>
      <c r="BR128">
        <v>47742580</v>
      </c>
      <c r="BS128">
        <v>11543.19</v>
      </c>
      <c r="BT128">
        <v>291704.09999999998</v>
      </c>
      <c r="BU128">
        <v>3406996</v>
      </c>
      <c r="BV128">
        <v>4329.95</v>
      </c>
      <c r="BW128">
        <v>257361.7</v>
      </c>
      <c r="BX128">
        <v>57945220</v>
      </c>
      <c r="BY128">
        <v>40671960</v>
      </c>
      <c r="BZ128">
        <v>1262.6600000000001</v>
      </c>
      <c r="CA128">
        <v>11645.28</v>
      </c>
      <c r="CB128">
        <v>104190.2</v>
      </c>
      <c r="CC128">
        <v>1953926</v>
      </c>
      <c r="CD128">
        <v>5708.25</v>
      </c>
      <c r="CE128">
        <v>711698.9</v>
      </c>
      <c r="CF128">
        <v>33515.85</v>
      </c>
      <c r="CG128">
        <v>233283.6</v>
      </c>
      <c r="CH128">
        <v>944900.6</v>
      </c>
      <c r="CI128">
        <v>219465.1</v>
      </c>
      <c r="CJ128">
        <v>43678.37</v>
      </c>
    </row>
    <row r="129" spans="1:88" s="10" customFormat="1" x14ac:dyDescent="0.25">
      <c r="A129" s="9" t="s">
        <v>76</v>
      </c>
      <c r="B129" t="s">
        <v>81</v>
      </c>
      <c r="C129"/>
      <c r="D129" s="3">
        <v>44163</v>
      </c>
      <c r="E129" s="4">
        <v>0.65069444444444446</v>
      </c>
      <c r="F129">
        <v>2112</v>
      </c>
      <c r="G129" s="40">
        <v>2003.9094548613616</v>
      </c>
      <c r="H129" t="s">
        <v>9</v>
      </c>
      <c r="I129" s="40">
        <f t="shared" si="18"/>
        <v>1960.42461969087</v>
      </c>
      <c r="J129" s="41">
        <f t="shared" si="18"/>
        <v>74144649.829870373</v>
      </c>
      <c r="K129" s="41">
        <f t="shared" ref="K129:X129" si="28">$G129*K81</f>
        <v>78292742.401433393</v>
      </c>
      <c r="L129" s="41">
        <f t="shared" si="28"/>
        <v>79074267.088829324</v>
      </c>
      <c r="M129" s="41">
        <f t="shared" si="28"/>
        <v>4478737.6316151433</v>
      </c>
      <c r="N129" s="41">
        <f t="shared" si="28"/>
        <v>4615003.4745457154</v>
      </c>
      <c r="O129" s="41">
        <f t="shared" si="28"/>
        <v>3763341.9562296369</v>
      </c>
      <c r="P129" s="40">
        <f t="shared" si="28"/>
        <v>5881474.2500180965</v>
      </c>
      <c r="Q129" s="40">
        <f t="shared" si="28"/>
        <v>5939587.6242090762</v>
      </c>
      <c r="R129" s="41">
        <f t="shared" si="28"/>
        <v>201192509.26808071</v>
      </c>
      <c r="S129" s="41">
        <f t="shared" si="28"/>
        <v>109032713.43900669</v>
      </c>
      <c r="T129" s="41">
        <f t="shared" si="28"/>
        <v>193657809.71780199</v>
      </c>
      <c r="U129" s="41">
        <f t="shared" si="28"/>
        <v>151435437.50387311</v>
      </c>
      <c r="V129" s="41">
        <f t="shared" si="28"/>
        <v>201593291.15905297</v>
      </c>
      <c r="W129" s="40">
        <f t="shared" si="28"/>
        <v>2971.7977215593996</v>
      </c>
      <c r="X129" s="40">
        <f t="shared" si="28"/>
        <v>2987.8289971982904</v>
      </c>
      <c r="Y129" s="41">
        <f t="shared" ref="Y129:AE129" si="29">$G129*Y81</f>
        <v>6570819.1024904046</v>
      </c>
      <c r="Z129" s="41">
        <f t="shared" si="29"/>
        <v>31782003.954101194</v>
      </c>
      <c r="AA129" s="40">
        <f t="shared" si="29"/>
        <v>160733.57737442979</v>
      </c>
      <c r="AB129" s="39">
        <f t="shared" si="29"/>
        <v>157.50728315210304</v>
      </c>
      <c r="AC129" s="40">
        <f t="shared" si="29"/>
        <v>71739.958484036746</v>
      </c>
      <c r="AD129" s="40">
        <f t="shared" si="29"/>
        <v>2220.3316759863887</v>
      </c>
      <c r="AE129" s="40">
        <f t="shared" si="29"/>
        <v>1524.3739223130378</v>
      </c>
      <c r="AF129" t="s">
        <v>143</v>
      </c>
      <c r="AG129">
        <v>1.31</v>
      </c>
      <c r="AH129" s="17">
        <v>2.0699999999999998</v>
      </c>
      <c r="AI129" s="17">
        <v>0.71</v>
      </c>
      <c r="AJ129" s="17">
        <v>0.73</v>
      </c>
      <c r="AK129" s="17">
        <v>2.35</v>
      </c>
      <c r="AL129" s="17">
        <v>0.66</v>
      </c>
      <c r="AM129" s="17">
        <v>7.53</v>
      </c>
      <c r="AN129">
        <v>1.27</v>
      </c>
      <c r="AO129">
        <v>0.47</v>
      </c>
      <c r="AP129" s="17">
        <v>2.9</v>
      </c>
      <c r="AQ129" s="17">
        <v>1.83</v>
      </c>
      <c r="AR129" s="17">
        <v>0.65</v>
      </c>
      <c r="AS129" s="17">
        <v>0.84</v>
      </c>
      <c r="AT129" s="17">
        <v>0.43</v>
      </c>
      <c r="AU129">
        <v>2.64</v>
      </c>
      <c r="AV129">
        <v>0.27</v>
      </c>
      <c r="AW129" s="17">
        <v>0.24</v>
      </c>
      <c r="AX129" s="17">
        <v>2.16</v>
      </c>
      <c r="AY129">
        <v>1.25</v>
      </c>
      <c r="AZ129" s="16">
        <v>1.88</v>
      </c>
      <c r="BA129">
        <v>0.76</v>
      </c>
      <c r="BB129">
        <v>0.22</v>
      </c>
      <c r="BC129">
        <v>1.41</v>
      </c>
      <c r="BD129" t="s">
        <v>145</v>
      </c>
      <c r="BE129">
        <v>33659.93</v>
      </c>
      <c r="BF129">
        <v>1986650</v>
      </c>
      <c r="BG129">
        <v>681478300</v>
      </c>
      <c r="BH129">
        <v>101707000</v>
      </c>
      <c r="BI129">
        <v>22969.7</v>
      </c>
      <c r="BJ129">
        <v>50977720</v>
      </c>
      <c r="BK129">
        <v>296460.90000000002</v>
      </c>
      <c r="BL129">
        <v>46568.51</v>
      </c>
      <c r="BM129">
        <v>65315330</v>
      </c>
      <c r="BN129">
        <v>97177600</v>
      </c>
      <c r="BO129">
        <v>5182.22</v>
      </c>
      <c r="BP129">
        <v>4166492</v>
      </c>
      <c r="BQ129">
        <v>87822.68</v>
      </c>
      <c r="BR129">
        <v>66064700</v>
      </c>
      <c r="BS129">
        <v>17993.46</v>
      </c>
      <c r="BT129">
        <v>459898.1</v>
      </c>
      <c r="BU129">
        <v>5183477</v>
      </c>
      <c r="BV129">
        <v>565.94000000000005</v>
      </c>
      <c r="BW129">
        <v>34477.31</v>
      </c>
      <c r="BX129">
        <v>84751860</v>
      </c>
      <c r="BY129">
        <v>41666260</v>
      </c>
      <c r="BZ129">
        <v>1826.43</v>
      </c>
      <c r="CA129">
        <v>17791.7</v>
      </c>
      <c r="CB129">
        <v>155207.5</v>
      </c>
      <c r="CC129">
        <v>2143245</v>
      </c>
      <c r="CD129">
        <v>401.49</v>
      </c>
      <c r="CE129">
        <v>1060800</v>
      </c>
      <c r="CF129">
        <v>69419.600000000006</v>
      </c>
      <c r="CG129">
        <v>124374.6</v>
      </c>
      <c r="CH129">
        <v>1375780</v>
      </c>
      <c r="CI129">
        <v>31957.63</v>
      </c>
      <c r="CJ129">
        <v>19815.25</v>
      </c>
    </row>
    <row r="130" spans="1:88" s="10" customFormat="1" x14ac:dyDescent="0.25">
      <c r="A130" s="9" t="s">
        <v>122</v>
      </c>
      <c r="B130" t="s">
        <v>127</v>
      </c>
      <c r="C130"/>
      <c r="D130" s="3">
        <v>44163</v>
      </c>
      <c r="E130" s="4">
        <v>0.75</v>
      </c>
      <c r="F130">
        <v>2501</v>
      </c>
      <c r="G130" s="40">
        <v>2016.4846209696225</v>
      </c>
      <c r="H130" t="s">
        <v>9</v>
      </c>
      <c r="I130" s="40">
        <f t="shared" si="18"/>
        <v>4101.5297190522115</v>
      </c>
      <c r="J130" s="41">
        <f t="shared" si="18"/>
        <v>82413726.459028468</v>
      </c>
      <c r="K130" s="41">
        <f t="shared" ref="K130:X130" si="30">$G130*K82</f>
        <v>85559442.467741087</v>
      </c>
      <c r="L130" s="41">
        <f t="shared" si="30"/>
        <v>86708838.701693773</v>
      </c>
      <c r="M130" s="41">
        <f t="shared" si="30"/>
        <v>12722001.473697348</v>
      </c>
      <c r="N130" s="41">
        <f t="shared" si="30"/>
        <v>12863155.397165222</v>
      </c>
      <c r="O130" s="41">
        <f t="shared" si="30"/>
        <v>7680789.921273292</v>
      </c>
      <c r="P130" s="40">
        <f t="shared" si="30"/>
        <v>10019912.081598055</v>
      </c>
      <c r="Q130" s="40">
        <f t="shared" si="30"/>
        <v>10146950.612719141</v>
      </c>
      <c r="R130" s="41">
        <f t="shared" si="30"/>
        <v>201104011.24930045</v>
      </c>
      <c r="S130" s="41">
        <f t="shared" si="30"/>
        <v>108809510.14752083</v>
      </c>
      <c r="T130" s="41">
        <f t="shared" si="30"/>
        <v>195558678.54163399</v>
      </c>
      <c r="U130" s="41">
        <f t="shared" si="30"/>
        <v>153514974.19441736</v>
      </c>
      <c r="V130" s="41">
        <f t="shared" si="30"/>
        <v>201366154.25002649</v>
      </c>
      <c r="W130" s="40">
        <f t="shared" si="30"/>
        <v>41438.758960925741</v>
      </c>
      <c r="X130" s="40">
        <f t="shared" si="30"/>
        <v>41015.29719052212</v>
      </c>
      <c r="Y130" s="41">
        <f t="shared" ref="Y130:AE130" si="31">$G130*Y82</f>
        <v>5186398.4451338686</v>
      </c>
      <c r="Z130" s="41">
        <f t="shared" si="31"/>
        <v>58619207.931586929</v>
      </c>
      <c r="AA130" s="40">
        <f t="shared" si="31"/>
        <v>216368.79983004049</v>
      </c>
      <c r="AB130" s="40">
        <f t="shared" si="31"/>
        <v>2827.1114385994106</v>
      </c>
      <c r="AC130" s="40">
        <f t="shared" si="31"/>
        <v>148191.45479505754</v>
      </c>
      <c r="AD130" s="40">
        <f t="shared" si="31"/>
        <v>2500.4409300023317</v>
      </c>
      <c r="AE130" s="40">
        <f t="shared" si="31"/>
        <v>723.31303354180363</v>
      </c>
      <c r="AF130" t="s">
        <v>143</v>
      </c>
      <c r="AG130">
        <v>1.78</v>
      </c>
      <c r="AH130" s="17">
        <v>0.88</v>
      </c>
      <c r="AI130" s="17">
        <v>1.05</v>
      </c>
      <c r="AJ130" s="17">
        <v>1.25</v>
      </c>
      <c r="AK130" s="17">
        <v>1.24</v>
      </c>
      <c r="AL130" s="17">
        <v>1.43</v>
      </c>
      <c r="AM130" s="17">
        <v>9.6999999999999993</v>
      </c>
      <c r="AN130">
        <v>1.17</v>
      </c>
      <c r="AO130">
        <v>1.1299999999999999</v>
      </c>
      <c r="AP130" s="17">
        <v>4.05</v>
      </c>
      <c r="AQ130" s="17">
        <v>4.08</v>
      </c>
      <c r="AR130" s="17">
        <v>0.94</v>
      </c>
      <c r="AS130" s="17">
        <v>0.99</v>
      </c>
      <c r="AT130" s="17">
        <v>1.04</v>
      </c>
      <c r="AU130">
        <v>0.96</v>
      </c>
      <c r="AV130">
        <v>1.1000000000000001</v>
      </c>
      <c r="AW130" s="17">
        <v>0.9</v>
      </c>
      <c r="AX130" s="17">
        <v>3.17</v>
      </c>
      <c r="AY130">
        <v>0.18</v>
      </c>
      <c r="AZ130">
        <v>3.11</v>
      </c>
      <c r="BA130">
        <v>0.81</v>
      </c>
      <c r="BB130">
        <v>0.32</v>
      </c>
      <c r="BC130">
        <v>0.71</v>
      </c>
      <c r="BD130" t="s">
        <v>145</v>
      </c>
      <c r="BE130">
        <v>44976.44</v>
      </c>
      <c r="BF130">
        <v>1389428</v>
      </c>
      <c r="BG130">
        <v>477590000</v>
      </c>
      <c r="BH130">
        <v>71521000</v>
      </c>
      <c r="BI130">
        <v>41033.620000000003</v>
      </c>
      <c r="BJ130">
        <v>91086570</v>
      </c>
      <c r="BK130">
        <v>380786.3</v>
      </c>
      <c r="BL130">
        <v>49838.17</v>
      </c>
      <c r="BM130">
        <v>71085900</v>
      </c>
      <c r="BN130">
        <v>60968190</v>
      </c>
      <c r="BO130">
        <v>3252.71</v>
      </c>
      <c r="BP130">
        <v>2698129</v>
      </c>
      <c r="BQ130">
        <v>55998.76</v>
      </c>
      <c r="BR130">
        <v>42335780</v>
      </c>
      <c r="BS130">
        <v>11389.36</v>
      </c>
      <c r="BT130">
        <v>289902.09999999998</v>
      </c>
      <c r="BU130">
        <v>3345044</v>
      </c>
      <c r="BV130">
        <v>4952.75</v>
      </c>
      <c r="BW130">
        <v>291286.7</v>
      </c>
      <c r="BX130">
        <v>42894560</v>
      </c>
      <c r="BY130">
        <v>48040780</v>
      </c>
      <c r="BZ130">
        <v>1237.8499999999999</v>
      </c>
      <c r="CA130">
        <v>12172.43</v>
      </c>
      <c r="CB130">
        <v>109972.5</v>
      </c>
      <c r="CC130">
        <v>2031454</v>
      </c>
      <c r="CD130">
        <v>3876.88</v>
      </c>
      <c r="CE130">
        <v>718598.1</v>
      </c>
      <c r="CF130">
        <v>37651.29</v>
      </c>
      <c r="CG130">
        <v>172929.7</v>
      </c>
      <c r="CH130">
        <v>938870.7</v>
      </c>
      <c r="CI130">
        <v>24306.5</v>
      </c>
      <c r="CJ130">
        <v>6407.65</v>
      </c>
    </row>
    <row r="131" spans="1:88" s="10" customFormat="1" x14ac:dyDescent="0.25">
      <c r="A131" s="9" t="s">
        <v>78</v>
      </c>
      <c r="B131" t="s">
        <v>83</v>
      </c>
      <c r="C131"/>
      <c r="D131" s="3">
        <v>44163</v>
      </c>
      <c r="E131" s="4">
        <v>0.65416666666666667</v>
      </c>
      <c r="F131">
        <v>2201</v>
      </c>
      <c r="G131" s="40">
        <v>2047.6424779999606</v>
      </c>
      <c r="H131" t="s">
        <v>9</v>
      </c>
      <c r="I131" s="40">
        <f t="shared" si="18"/>
        <v>3311.0378869259362</v>
      </c>
      <c r="J131" s="41">
        <f t="shared" si="18"/>
        <v>98368744.643118113</v>
      </c>
      <c r="K131" s="41">
        <f t="shared" ref="K131:X131" si="32">$G131*K83</f>
        <v>102504982.44867803</v>
      </c>
      <c r="L131" s="41">
        <f t="shared" si="32"/>
        <v>103569756.53723802</v>
      </c>
      <c r="M131" s="41">
        <f t="shared" si="32"/>
        <v>4754625.8339159088</v>
      </c>
      <c r="N131" s="41">
        <f t="shared" si="32"/>
        <v>4762816.4038279084</v>
      </c>
      <c r="O131" s="41">
        <f t="shared" si="32"/>
        <v>4031808.0391819226</v>
      </c>
      <c r="P131" s="40">
        <f t="shared" si="32"/>
        <v>6916936.2906838674</v>
      </c>
      <c r="Q131" s="40">
        <f t="shared" si="32"/>
        <v>6966079.7101558661</v>
      </c>
      <c r="R131" s="41">
        <f t="shared" si="32"/>
        <v>227083550.81019562</v>
      </c>
      <c r="S131" s="41">
        <f t="shared" si="32"/>
        <v>128387183.37059753</v>
      </c>
      <c r="T131" s="41">
        <f t="shared" si="32"/>
        <v>219916802.13719577</v>
      </c>
      <c r="U131" s="41">
        <f t="shared" si="32"/>
        <v>173332935.76269668</v>
      </c>
      <c r="V131" s="41">
        <f t="shared" si="32"/>
        <v>230155014.52719557</v>
      </c>
      <c r="W131" s="40">
        <f t="shared" si="32"/>
        <v>11366.463395377781</v>
      </c>
      <c r="X131" s="40">
        <f t="shared" si="32"/>
        <v>11571.227643177777</v>
      </c>
      <c r="Y131" s="41">
        <f t="shared" ref="Y131:AE131" si="33">$G131*Y83</f>
        <v>5886972.1242498867</v>
      </c>
      <c r="Z131" s="41">
        <f t="shared" si="33"/>
        <v>55265870.481218942</v>
      </c>
      <c r="AA131" s="40">
        <f t="shared" si="33"/>
        <v>225650.20107559566</v>
      </c>
      <c r="AB131" s="39">
        <f t="shared" si="33"/>
        <v>438.4002545397916</v>
      </c>
      <c r="AC131" s="40">
        <f t="shared" si="33"/>
        <v>50945.34485263902</v>
      </c>
      <c r="AD131" s="40">
        <f t="shared" si="33"/>
        <v>509.86297702199022</v>
      </c>
      <c r="AE131" s="40">
        <f t="shared" si="33"/>
        <v>270.08404284819477</v>
      </c>
      <c r="AF131" t="s">
        <v>143</v>
      </c>
      <c r="AG131">
        <v>0.66</v>
      </c>
      <c r="AH131" s="17">
        <v>1.31</v>
      </c>
      <c r="AI131" s="17">
        <v>0.46</v>
      </c>
      <c r="AJ131" s="17">
        <v>0.43</v>
      </c>
      <c r="AK131" s="17">
        <v>2.2400000000000002</v>
      </c>
      <c r="AL131" s="17">
        <v>0.15</v>
      </c>
      <c r="AM131" s="17">
        <v>8.17</v>
      </c>
      <c r="AN131">
        <v>2.02</v>
      </c>
      <c r="AO131">
        <v>0.43</v>
      </c>
      <c r="AP131" s="17">
        <v>3.92</v>
      </c>
      <c r="AQ131" s="17">
        <v>6.23</v>
      </c>
      <c r="AR131" s="17">
        <v>0.63</v>
      </c>
      <c r="AS131" s="17">
        <v>2.87</v>
      </c>
      <c r="AT131" s="17">
        <v>0.35</v>
      </c>
      <c r="AU131">
        <v>4.55</v>
      </c>
      <c r="AV131">
        <v>0.48</v>
      </c>
      <c r="AW131" s="17">
        <v>0.55000000000000004</v>
      </c>
      <c r="AX131" s="17">
        <v>0.91</v>
      </c>
      <c r="AY131">
        <v>0.05</v>
      </c>
      <c r="AZ131" s="16">
        <v>4.92</v>
      </c>
      <c r="BA131">
        <v>0.77</v>
      </c>
      <c r="BB131">
        <v>2.68</v>
      </c>
      <c r="BC131">
        <v>1.84</v>
      </c>
      <c r="BD131" t="s">
        <v>145</v>
      </c>
      <c r="BE131">
        <v>52733.13</v>
      </c>
      <c r="BF131">
        <v>2446900</v>
      </c>
      <c r="BG131">
        <v>830406000</v>
      </c>
      <c r="BH131">
        <v>123967600</v>
      </c>
      <c r="BI131">
        <v>22634.73</v>
      </c>
      <c r="BJ131">
        <v>48945200</v>
      </c>
      <c r="BK131">
        <v>297288.2</v>
      </c>
      <c r="BL131">
        <v>50824.86</v>
      </c>
      <c r="BM131">
        <v>71135430</v>
      </c>
      <c r="BN131">
        <v>102778000</v>
      </c>
      <c r="BO131">
        <v>5662.41</v>
      </c>
      <c r="BP131">
        <v>4404352</v>
      </c>
      <c r="BQ131">
        <v>93296.3</v>
      </c>
      <c r="BR131">
        <v>70189350</v>
      </c>
      <c r="BS131">
        <v>17068.25</v>
      </c>
      <c r="BT131">
        <v>440320.7</v>
      </c>
      <c r="BU131">
        <v>4928475</v>
      </c>
      <c r="BV131">
        <v>2005.35</v>
      </c>
      <c r="BW131">
        <v>120287.2</v>
      </c>
      <c r="BX131">
        <v>70644150</v>
      </c>
      <c r="BY131">
        <v>67964100</v>
      </c>
      <c r="BZ131">
        <v>1766.06</v>
      </c>
      <c r="CA131">
        <v>17279.2</v>
      </c>
      <c r="CB131">
        <v>160171.5</v>
      </c>
      <c r="CC131">
        <v>3040464</v>
      </c>
      <c r="CD131">
        <v>912.26</v>
      </c>
      <c r="CE131">
        <v>1022231</v>
      </c>
      <c r="CF131">
        <v>62546.69</v>
      </c>
      <c r="CG131">
        <v>83315.710000000006</v>
      </c>
      <c r="CH131">
        <v>1317770</v>
      </c>
      <c r="CI131">
        <v>7865.83</v>
      </c>
      <c r="CJ131">
        <v>3356.79</v>
      </c>
    </row>
    <row r="132" spans="1:88" s="10" customFormat="1" x14ac:dyDescent="0.25">
      <c r="A132" s="9" t="s">
        <v>124</v>
      </c>
      <c r="B132" t="s">
        <v>129</v>
      </c>
      <c r="C132"/>
      <c r="D132" s="3">
        <v>44163</v>
      </c>
      <c r="E132" s="4">
        <v>0.75416666666666676</v>
      </c>
      <c r="F132">
        <v>2502</v>
      </c>
      <c r="G132" s="40">
        <v>2009.4973348153783</v>
      </c>
      <c r="H132" t="s">
        <v>9</v>
      </c>
      <c r="I132" s="40">
        <f t="shared" si="18"/>
        <v>1702.4461420555883</v>
      </c>
      <c r="J132" s="41">
        <f t="shared" si="18"/>
        <v>109618079.61417888</v>
      </c>
      <c r="K132" s="41">
        <f t="shared" ref="K132:X132" si="34">$G132*K84</f>
        <v>118479962.8607147</v>
      </c>
      <c r="L132" s="41">
        <f t="shared" si="34"/>
        <v>119544996.44816685</v>
      </c>
      <c r="M132" s="41">
        <f t="shared" si="34"/>
        <v>2258675.0043324851</v>
      </c>
      <c r="N132" s="41">
        <f t="shared" si="34"/>
        <v>2351111.8817339926</v>
      </c>
      <c r="O132" s="41">
        <f t="shared" si="34"/>
        <v>2138105.1642435626</v>
      </c>
      <c r="P132" s="40">
        <f t="shared" si="34"/>
        <v>1664667.5921610594</v>
      </c>
      <c r="Q132" s="40">
        <f t="shared" si="34"/>
        <v>1758913.0171639004</v>
      </c>
      <c r="R132" s="41">
        <f t="shared" si="34"/>
        <v>219839008.42880237</v>
      </c>
      <c r="S132" s="41">
        <f t="shared" si="34"/>
        <v>117515404.14000332</v>
      </c>
      <c r="T132" s="41">
        <f t="shared" si="34"/>
        <v>215217164.55872703</v>
      </c>
      <c r="U132" s="41">
        <f t="shared" si="34"/>
        <v>164477356.85463873</v>
      </c>
      <c r="V132" s="41">
        <f t="shared" si="34"/>
        <v>223456103.63147005</v>
      </c>
      <c r="W132" s="40">
        <f t="shared" si="34"/>
        <v>27128.214020007606</v>
      </c>
      <c r="X132" s="40">
        <f t="shared" si="34"/>
        <v>27831.538087192988</v>
      </c>
      <c r="Y132" s="41">
        <f t="shared" ref="Y132:AE132" si="35">$G132*Y84</f>
        <v>1722943.0148707053</v>
      </c>
      <c r="Z132" s="41">
        <f t="shared" si="35"/>
        <v>3084578.4089416056</v>
      </c>
      <c r="AA132" s="40">
        <f t="shared" si="35"/>
        <v>61932.707859009963</v>
      </c>
      <c r="AB132" s="40">
        <f t="shared" si="35"/>
        <v>866.29430103890957</v>
      </c>
      <c r="AC132" s="40">
        <f t="shared" si="35"/>
        <v>56024.785694652746</v>
      </c>
      <c r="AD132" s="40">
        <f t="shared" si="35"/>
        <v>935.01910988959548</v>
      </c>
      <c r="AE132" s="40">
        <f t="shared" si="35"/>
        <v>1531.8398183297629</v>
      </c>
      <c r="AF132" t="s">
        <v>143</v>
      </c>
      <c r="AG132">
        <v>1.32</v>
      </c>
      <c r="AH132" s="17">
        <v>0.91</v>
      </c>
      <c r="AI132" s="17">
        <v>0.48</v>
      </c>
      <c r="AJ132" s="17">
        <v>0.64</v>
      </c>
      <c r="AK132" s="17">
        <v>0.77</v>
      </c>
      <c r="AL132" s="17">
        <v>0.9</v>
      </c>
      <c r="AM132" s="17">
        <v>9.69</v>
      </c>
      <c r="AN132">
        <v>1.49</v>
      </c>
      <c r="AO132">
        <v>0.52</v>
      </c>
      <c r="AP132" s="17">
        <v>4.18</v>
      </c>
      <c r="AQ132" s="17">
        <v>3.08</v>
      </c>
      <c r="AR132" s="17">
        <v>0.23</v>
      </c>
      <c r="AS132" s="17">
        <v>0.93</v>
      </c>
      <c r="AT132" s="17">
        <v>0.62</v>
      </c>
      <c r="AU132">
        <v>1.1299999999999999</v>
      </c>
      <c r="AV132">
        <v>1.01</v>
      </c>
      <c r="AW132" s="17">
        <v>1</v>
      </c>
      <c r="AX132" s="17">
        <v>2.69</v>
      </c>
      <c r="AY132">
        <v>0.34</v>
      </c>
      <c r="AZ132">
        <v>1.25</v>
      </c>
      <c r="BA132">
        <v>1.07</v>
      </c>
      <c r="BB132">
        <v>1.1599999999999999</v>
      </c>
      <c r="BC132">
        <v>0.75</v>
      </c>
      <c r="BD132" t="s">
        <v>145</v>
      </c>
      <c r="BE132">
        <v>21219.03</v>
      </c>
      <c r="BF132">
        <v>2035501</v>
      </c>
      <c r="BG132">
        <v>747789800</v>
      </c>
      <c r="BH132">
        <v>111477300</v>
      </c>
      <c r="BI132">
        <v>8034.68</v>
      </c>
      <c r="BJ132">
        <v>18830870</v>
      </c>
      <c r="BK132">
        <v>116480</v>
      </c>
      <c r="BL132">
        <v>9219.8799999999992</v>
      </c>
      <c r="BM132">
        <v>14563090</v>
      </c>
      <c r="BN132">
        <v>73159460</v>
      </c>
      <c r="BO132">
        <v>3870.65</v>
      </c>
      <c r="BP132">
        <v>3358292</v>
      </c>
      <c r="BQ132">
        <v>66092.789999999994</v>
      </c>
      <c r="BR132">
        <v>53111150</v>
      </c>
      <c r="BS132">
        <v>12501.39</v>
      </c>
      <c r="BT132">
        <v>317268.8</v>
      </c>
      <c r="BU132">
        <v>3768532</v>
      </c>
      <c r="BV132">
        <v>3571.97</v>
      </c>
      <c r="BW132">
        <v>223840.6</v>
      </c>
      <c r="BX132">
        <v>16110140</v>
      </c>
      <c r="BY132">
        <v>2779178</v>
      </c>
      <c r="BZ132">
        <v>1353.79</v>
      </c>
      <c r="CA132">
        <v>13411.71</v>
      </c>
      <c r="CB132">
        <v>105002.7</v>
      </c>
      <c r="CC132">
        <v>557282.6</v>
      </c>
      <c r="CD132">
        <v>1364.16</v>
      </c>
      <c r="CE132">
        <v>795157.4</v>
      </c>
      <c r="CF132">
        <v>42245.52</v>
      </c>
      <c r="CG132">
        <v>72609.600000000006</v>
      </c>
      <c r="CH132">
        <v>1013389</v>
      </c>
      <c r="CI132">
        <v>10452.870000000001</v>
      </c>
      <c r="CJ132">
        <v>14626.05</v>
      </c>
    </row>
    <row r="133" spans="1:88" s="10" customFormat="1" x14ac:dyDescent="0.25">
      <c r="A133" s="9" t="s">
        <v>80</v>
      </c>
      <c r="B133" t="s">
        <v>85</v>
      </c>
      <c r="C133"/>
      <c r="D133" s="3">
        <v>44163</v>
      </c>
      <c r="E133" s="4">
        <v>0.65763888888888888</v>
      </c>
      <c r="F133">
        <v>2202</v>
      </c>
      <c r="G133" s="40">
        <v>1995.7400409123377</v>
      </c>
      <c r="H133" t="s">
        <v>9</v>
      </c>
      <c r="I133" s="40">
        <f t="shared" si="18"/>
        <v>1737.6908536223725</v>
      </c>
      <c r="J133" s="41">
        <f t="shared" si="18"/>
        <v>110124935.45754279</v>
      </c>
      <c r="K133" s="41">
        <f t="shared" ref="K133:X133" si="36">$G133*K85</f>
        <v>128964721.44375525</v>
      </c>
      <c r="L133" s="41">
        <f t="shared" si="36"/>
        <v>130202080.26912092</v>
      </c>
      <c r="M133" s="40">
        <f t="shared" si="36"/>
        <v>892694.52030008868</v>
      </c>
      <c r="N133" s="40">
        <f t="shared" si="36"/>
        <v>959352.23766656069</v>
      </c>
      <c r="O133" s="40">
        <f t="shared" si="36"/>
        <v>970328.80789157853</v>
      </c>
      <c r="P133" s="40">
        <f t="shared" si="36"/>
        <v>1429748.1653095987</v>
      </c>
      <c r="Q133" s="40">
        <f t="shared" si="36"/>
        <v>1540312.1635761422</v>
      </c>
      <c r="R133" s="41">
        <f t="shared" si="36"/>
        <v>210949722.3244341</v>
      </c>
      <c r="S133" s="41">
        <f t="shared" si="36"/>
        <v>112180547.6996825</v>
      </c>
      <c r="T133" s="41">
        <f t="shared" si="36"/>
        <v>219730978.50444838</v>
      </c>
      <c r="U133" s="41">
        <f t="shared" si="36"/>
        <v>156106786.00016305</v>
      </c>
      <c r="V133" s="41">
        <f t="shared" si="36"/>
        <v>230907122.73355746</v>
      </c>
      <c r="W133" s="40">
        <f t="shared" si="36"/>
        <v>1817.3208812547746</v>
      </c>
      <c r="X133" s="40">
        <f t="shared" si="36"/>
        <v>1949.6384459672627</v>
      </c>
      <c r="Y133" s="41">
        <f t="shared" ref="Y133:AE133" si="37">$G133*Y85</f>
        <v>1898747.074923998</v>
      </c>
      <c r="Z133" s="40">
        <f t="shared" si="37"/>
        <v>1445514.5116328062</v>
      </c>
      <c r="AA133" s="40">
        <f t="shared" si="37"/>
        <v>57197.9095725476</v>
      </c>
      <c r="AB133" s="39">
        <f t="shared" si="37"/>
        <v>242.08326696266658</v>
      </c>
      <c r="AC133" s="40">
        <f t="shared" si="37"/>
        <v>46660.40215653045</v>
      </c>
      <c r="AD133" s="40">
        <f t="shared" si="37"/>
        <v>240.68624893402793</v>
      </c>
      <c r="AE133" s="40">
        <f t="shared" si="37"/>
        <v>1017.4282728571098</v>
      </c>
      <c r="AF133" t="s">
        <v>143</v>
      </c>
      <c r="AG133">
        <v>7.95</v>
      </c>
      <c r="AH133" s="17">
        <v>2.78</v>
      </c>
      <c r="AI133" s="17">
        <v>8.1999999999999993</v>
      </c>
      <c r="AJ133" s="17">
        <v>7.67</v>
      </c>
      <c r="AK133">
        <v>0.71</v>
      </c>
      <c r="AL133">
        <v>8.07</v>
      </c>
      <c r="AM133">
        <v>6.96</v>
      </c>
      <c r="AN133">
        <v>2.0499999999999998</v>
      </c>
      <c r="AO133">
        <v>7.2</v>
      </c>
      <c r="AP133" s="17">
        <v>2.23</v>
      </c>
      <c r="AQ133" s="17">
        <v>4.84</v>
      </c>
      <c r="AR133" s="17">
        <v>8.14</v>
      </c>
      <c r="AS133" s="17">
        <v>2.42</v>
      </c>
      <c r="AT133" s="17">
        <v>7.79</v>
      </c>
      <c r="AU133">
        <v>11.98</v>
      </c>
      <c r="AV133">
        <v>9.24</v>
      </c>
      <c r="AW133" s="17">
        <v>7.38</v>
      </c>
      <c r="AX133">
        <v>2.41</v>
      </c>
      <c r="AY133">
        <v>8.2799999999999994</v>
      </c>
      <c r="AZ133" s="16">
        <v>15.53</v>
      </c>
      <c r="BA133">
        <v>8.49</v>
      </c>
      <c r="BB133">
        <v>11.13</v>
      </c>
      <c r="BC133">
        <v>8.3000000000000007</v>
      </c>
      <c r="BD133" t="s">
        <v>145</v>
      </c>
      <c r="BE133">
        <v>30218.09</v>
      </c>
      <c r="BF133">
        <v>3016502</v>
      </c>
      <c r="BG133">
        <v>1135581000</v>
      </c>
      <c r="BH133">
        <v>169442000</v>
      </c>
      <c r="BI133">
        <v>4692.0200000000004</v>
      </c>
      <c r="BJ133">
        <v>10731390</v>
      </c>
      <c r="BK133">
        <v>79149.77</v>
      </c>
      <c r="BL133">
        <v>11708.43</v>
      </c>
      <c r="BM133">
        <v>17933770</v>
      </c>
      <c r="BN133">
        <v>104985700</v>
      </c>
      <c r="BO133">
        <v>5449</v>
      </c>
      <c r="BP133">
        <v>4784156</v>
      </c>
      <c r="BQ133">
        <v>92534.8</v>
      </c>
      <c r="BR133">
        <v>76579820</v>
      </c>
      <c r="BS133">
        <v>18321.64</v>
      </c>
      <c r="BT133">
        <v>472242.9</v>
      </c>
      <c r="BU133">
        <v>5244561</v>
      </c>
      <c r="BV133">
        <v>354.45</v>
      </c>
      <c r="BW133">
        <v>23269.88</v>
      </c>
      <c r="BX133">
        <v>24782640</v>
      </c>
      <c r="BY133">
        <v>1953421</v>
      </c>
      <c r="BZ133">
        <v>1860.14</v>
      </c>
      <c r="CA133">
        <v>18820.419999999998</v>
      </c>
      <c r="CB133">
        <v>143814.1</v>
      </c>
      <c r="CC133">
        <v>706667.6</v>
      </c>
      <c r="CD133">
        <v>571.13</v>
      </c>
      <c r="CE133">
        <v>1064288</v>
      </c>
      <c r="CF133">
        <v>64793.61</v>
      </c>
      <c r="CG133">
        <v>81060.7</v>
      </c>
      <c r="CH133">
        <v>1333648</v>
      </c>
      <c r="CI133">
        <v>4498.99</v>
      </c>
      <c r="CJ133">
        <v>12834.02</v>
      </c>
    </row>
    <row r="134" spans="1:88" s="10" customFormat="1" x14ac:dyDescent="0.25">
      <c r="A134" s="9" t="s">
        <v>126</v>
      </c>
      <c r="B134" t="s">
        <v>131</v>
      </c>
      <c r="C134"/>
      <c r="D134" s="3">
        <v>44163</v>
      </c>
      <c r="E134" s="4">
        <v>0.75763888888888886</v>
      </c>
      <c r="F134">
        <v>2503</v>
      </c>
      <c r="G134" s="40">
        <v>2013.5557019677749</v>
      </c>
      <c r="H134" t="s">
        <v>9</v>
      </c>
      <c r="I134" s="40">
        <f t="shared" si="18"/>
        <v>1815.0191097537522</v>
      </c>
      <c r="J134" s="41">
        <f t="shared" si="18"/>
        <v>110524072.48101117</v>
      </c>
      <c r="K134" s="41">
        <f t="shared" ref="K134:X134" si="38">$G134*K86</f>
        <v>117994364.1353116</v>
      </c>
      <c r="L134" s="41">
        <f t="shared" si="38"/>
        <v>119685750.92496453</v>
      </c>
      <c r="M134" s="41">
        <f t="shared" si="38"/>
        <v>2382036.3954278775</v>
      </c>
      <c r="N134" s="41">
        <f t="shared" si="38"/>
        <v>2460565.0678046211</v>
      </c>
      <c r="O134" s="41">
        <f t="shared" si="38"/>
        <v>2889452.4323237571</v>
      </c>
      <c r="P134" s="40">
        <f t="shared" si="38"/>
        <v>1683533.9224152567</v>
      </c>
      <c r="Q134" s="40">
        <f t="shared" si="38"/>
        <v>1735685.0150962221</v>
      </c>
      <c r="R134" s="41">
        <f t="shared" si="38"/>
        <v>218873504.80389714</v>
      </c>
      <c r="S134" s="41">
        <f t="shared" si="38"/>
        <v>121659035.51289296</v>
      </c>
      <c r="T134" s="41">
        <f t="shared" si="38"/>
        <v>213235548.83838737</v>
      </c>
      <c r="U134" s="41">
        <f t="shared" si="38"/>
        <v>166480785.43869564</v>
      </c>
      <c r="V134" s="41">
        <f t="shared" si="38"/>
        <v>220887060.50586492</v>
      </c>
      <c r="W134" s="40">
        <f t="shared" si="38"/>
        <v>40452.334052532598</v>
      </c>
      <c r="X134" s="40">
        <f t="shared" si="38"/>
        <v>41177.214105240993</v>
      </c>
      <c r="Y134" s="41">
        <f t="shared" ref="Y134:AE134" si="39">$G134*Y86</f>
        <v>2406199.0638514911</v>
      </c>
      <c r="Z134" s="41">
        <f t="shared" si="39"/>
        <v>14797620.853761178</v>
      </c>
      <c r="AA134" s="40">
        <f t="shared" si="39"/>
        <v>58614.606484281925</v>
      </c>
      <c r="AB134" s="40">
        <f t="shared" si="39"/>
        <v>1824.0801104126074</v>
      </c>
      <c r="AC134" s="40">
        <f t="shared" si="39"/>
        <v>84025.679443115238</v>
      </c>
      <c r="AD134" s="40">
        <f t="shared" si="39"/>
        <v>1160.4121510440286</v>
      </c>
      <c r="AE134" s="40">
        <f t="shared" si="39"/>
        <v>4073.4231850808087</v>
      </c>
      <c r="AF134" t="s">
        <v>143</v>
      </c>
      <c r="AG134">
        <v>1.1200000000000001</v>
      </c>
      <c r="AH134" s="17">
        <v>1.64</v>
      </c>
      <c r="AI134" s="17">
        <v>0.39</v>
      </c>
      <c r="AJ134" s="17">
        <v>0.32</v>
      </c>
      <c r="AK134" s="17">
        <v>2.21</v>
      </c>
      <c r="AL134" s="17">
        <v>0.42</v>
      </c>
      <c r="AM134" s="17">
        <v>8.8800000000000008</v>
      </c>
      <c r="AN134">
        <v>2.34</v>
      </c>
      <c r="AO134">
        <v>0.2</v>
      </c>
      <c r="AP134" s="17">
        <v>3.79</v>
      </c>
      <c r="AQ134" s="17">
        <v>2.2000000000000002</v>
      </c>
      <c r="AR134" s="17">
        <v>0.46</v>
      </c>
      <c r="AS134" s="17">
        <v>1.72</v>
      </c>
      <c r="AT134" s="17">
        <v>0.05</v>
      </c>
      <c r="AU134">
        <v>1.9</v>
      </c>
      <c r="AV134">
        <v>0.48</v>
      </c>
      <c r="AW134" s="17">
        <v>0.2</v>
      </c>
      <c r="AX134" s="17">
        <v>2.57</v>
      </c>
      <c r="AY134">
        <v>0.57999999999999996</v>
      </c>
      <c r="AZ134">
        <v>0.63</v>
      </c>
      <c r="BA134">
        <v>0.47</v>
      </c>
      <c r="BB134">
        <v>0.35</v>
      </c>
      <c r="BC134">
        <v>0.35</v>
      </c>
      <c r="BD134" t="s">
        <v>145</v>
      </c>
      <c r="BE134">
        <v>21461.67</v>
      </c>
      <c r="BF134">
        <v>2027573</v>
      </c>
      <c r="BG134">
        <v>706773400</v>
      </c>
      <c r="BH134">
        <v>105936700</v>
      </c>
      <c r="BI134">
        <v>8371.57</v>
      </c>
      <c r="BJ134">
        <v>18712900</v>
      </c>
      <c r="BK134">
        <v>154135.6</v>
      </c>
      <c r="BL134">
        <v>9210.98</v>
      </c>
      <c r="BM134">
        <v>13651640</v>
      </c>
      <c r="BN134">
        <v>71470100</v>
      </c>
      <c r="BO134">
        <v>3959.57</v>
      </c>
      <c r="BP134">
        <v>3155830</v>
      </c>
      <c r="BQ134">
        <v>66087.55</v>
      </c>
      <c r="BR134">
        <v>49811890</v>
      </c>
      <c r="BS134">
        <v>12377.59</v>
      </c>
      <c r="BT134">
        <v>312030.59999999998</v>
      </c>
      <c r="BU134">
        <v>3583961</v>
      </c>
      <c r="BV134">
        <v>5260.65</v>
      </c>
      <c r="BW134">
        <v>313875.90000000002</v>
      </c>
      <c r="BX134">
        <v>21362660</v>
      </c>
      <c r="BY134">
        <v>13091110</v>
      </c>
      <c r="BZ134">
        <v>1341.56</v>
      </c>
      <c r="CA134">
        <v>13091.75</v>
      </c>
      <c r="CB134">
        <v>104095.3</v>
      </c>
      <c r="CC134">
        <v>521878.3</v>
      </c>
      <c r="CD134">
        <v>2676.95</v>
      </c>
      <c r="CE134">
        <v>761220.7</v>
      </c>
      <c r="CF134">
        <v>40291.57</v>
      </c>
      <c r="CG134">
        <v>104027.1</v>
      </c>
      <c r="CH134">
        <v>976590</v>
      </c>
      <c r="CI134">
        <v>12249.69</v>
      </c>
      <c r="CJ134">
        <v>37308.269999999997</v>
      </c>
    </row>
    <row r="135" spans="1:88" s="10" customFormat="1" x14ac:dyDescent="0.25">
      <c r="A135" s="9" t="s">
        <v>82</v>
      </c>
      <c r="B135" t="s">
        <v>87</v>
      </c>
      <c r="C135"/>
      <c r="D135" s="3">
        <v>44163</v>
      </c>
      <c r="E135" s="4">
        <v>0.66180555555555554</v>
      </c>
      <c r="F135">
        <v>2203</v>
      </c>
      <c r="G135" s="40">
        <v>2004.033198015861</v>
      </c>
      <c r="H135" t="s">
        <v>9</v>
      </c>
      <c r="I135" s="40">
        <f t="shared" si="18"/>
        <v>1479.3773067753086</v>
      </c>
      <c r="J135" s="41">
        <f t="shared" si="18"/>
        <v>112245899.42086837</v>
      </c>
      <c r="K135" s="41">
        <f t="shared" ref="K135:X135" si="40">$G135*K87</f>
        <v>119540580.26164611</v>
      </c>
      <c r="L135" s="41">
        <f t="shared" si="40"/>
        <v>121223968.14797944</v>
      </c>
      <c r="M135" s="40">
        <f t="shared" si="40"/>
        <v>525056.69788015552</v>
      </c>
      <c r="N135" s="40">
        <f t="shared" si="40"/>
        <v>546299.44977912377</v>
      </c>
      <c r="O135" s="40">
        <f t="shared" si="40"/>
        <v>915442.36485364533</v>
      </c>
      <c r="P135" s="40">
        <f t="shared" si="40"/>
        <v>1103621.0821473347</v>
      </c>
      <c r="Q135" s="40">
        <f t="shared" si="40"/>
        <v>1120054.1543710646</v>
      </c>
      <c r="R135" s="41">
        <f t="shared" si="40"/>
        <v>210223082.47186381</v>
      </c>
      <c r="S135" s="41">
        <f t="shared" si="40"/>
        <v>111243882.82186045</v>
      </c>
      <c r="T135" s="41">
        <f t="shared" si="40"/>
        <v>203008562.95900673</v>
      </c>
      <c r="U135" s="41">
        <f t="shared" si="40"/>
        <v>156895759.07266176</v>
      </c>
      <c r="V135" s="41">
        <f t="shared" si="40"/>
        <v>213429535.58868921</v>
      </c>
      <c r="W135" s="40">
        <f t="shared" si="40"/>
        <v>61.12301253948376</v>
      </c>
      <c r="X135" s="39">
        <f t="shared" si="40"/>
        <v>14.829845665317372</v>
      </c>
      <c r="Y135" s="41">
        <f t="shared" ref="Y135:AE135" si="41">$G135*Y87</f>
        <v>2118263.0903027649</v>
      </c>
      <c r="Z135" s="40">
        <f t="shared" si="41"/>
        <v>245093.26011733979</v>
      </c>
      <c r="AA135" s="40">
        <f t="shared" si="41"/>
        <v>50641.918913860805</v>
      </c>
      <c r="AB135" s="39">
        <f t="shared" si="41"/>
        <v>41.884293838531491</v>
      </c>
      <c r="AC135" s="40">
        <f t="shared" si="41"/>
        <v>45210.98894723782</v>
      </c>
      <c r="AD135" s="39">
        <f t="shared" si="41"/>
        <v>59.319382661269486</v>
      </c>
      <c r="AE135" s="40">
        <f t="shared" si="41"/>
        <v>1996.2174685435991</v>
      </c>
      <c r="AF135" t="s">
        <v>143</v>
      </c>
      <c r="AG135">
        <v>1.65</v>
      </c>
      <c r="AH135" s="17">
        <v>1.1399999999999999</v>
      </c>
      <c r="AI135" s="17">
        <v>0.21</v>
      </c>
      <c r="AJ135" s="17">
        <v>0.53</v>
      </c>
      <c r="AK135">
        <v>5.93</v>
      </c>
      <c r="AL135">
        <v>0.42</v>
      </c>
      <c r="AM135">
        <v>10.31</v>
      </c>
      <c r="AN135">
        <v>1.74</v>
      </c>
      <c r="AO135">
        <v>1.0900000000000001</v>
      </c>
      <c r="AP135" s="17">
        <v>4.29</v>
      </c>
      <c r="AQ135" s="17">
        <v>5.16</v>
      </c>
      <c r="AR135" s="17">
        <v>1.1399999999999999</v>
      </c>
      <c r="AS135" s="17">
        <v>1.63</v>
      </c>
      <c r="AT135" s="17">
        <v>0.83</v>
      </c>
      <c r="AU135">
        <v>55.37</v>
      </c>
      <c r="AV135" s="16">
        <v>71.47</v>
      </c>
      <c r="AW135" s="17">
        <v>0.12</v>
      </c>
      <c r="AX135">
        <v>2.19</v>
      </c>
      <c r="AY135">
        <v>0.27</v>
      </c>
      <c r="AZ135" s="16">
        <v>18.84</v>
      </c>
      <c r="BA135">
        <v>0.85</v>
      </c>
      <c r="BB135" s="16">
        <v>3.44</v>
      </c>
      <c r="BC135">
        <v>0.57999999999999996</v>
      </c>
      <c r="BD135" t="s">
        <v>145</v>
      </c>
      <c r="BE135">
        <v>28457.919999999998</v>
      </c>
      <c r="BF135">
        <v>3193735</v>
      </c>
      <c r="BG135">
        <v>1162746000</v>
      </c>
      <c r="BH135">
        <v>174221200</v>
      </c>
      <c r="BI135">
        <v>2870.39</v>
      </c>
      <c r="BJ135">
        <v>6759249</v>
      </c>
      <c r="BK135">
        <v>74030.14</v>
      </c>
      <c r="BL135">
        <v>9427.83</v>
      </c>
      <c r="BM135">
        <v>14716840</v>
      </c>
      <c r="BN135">
        <v>103440700</v>
      </c>
      <c r="BO135">
        <v>5613.52</v>
      </c>
      <c r="BP135">
        <v>4881128</v>
      </c>
      <c r="BQ135">
        <v>96598.47</v>
      </c>
      <c r="BR135">
        <v>78179930</v>
      </c>
      <c r="BS135">
        <v>19105.97</v>
      </c>
      <c r="BT135">
        <v>467853.5</v>
      </c>
      <c r="BU135">
        <v>5791930</v>
      </c>
      <c r="BV135">
        <v>13.7</v>
      </c>
      <c r="BW135">
        <v>1849.03</v>
      </c>
      <c r="BX135">
        <v>30511560</v>
      </c>
      <c r="BY135">
        <v>327015.2</v>
      </c>
      <c r="BZ135">
        <v>1869.4</v>
      </c>
      <c r="CA135">
        <v>18369.25</v>
      </c>
      <c r="CB135">
        <v>157014.70000000001</v>
      </c>
      <c r="CC135">
        <v>683512</v>
      </c>
      <c r="CD135">
        <v>188.52</v>
      </c>
      <c r="CE135">
        <v>1178974</v>
      </c>
      <c r="CF135">
        <v>70672.13</v>
      </c>
      <c r="CG135">
        <v>87137.15</v>
      </c>
      <c r="CH135">
        <v>1478236</v>
      </c>
      <c r="CI135">
        <v>2305.42</v>
      </c>
      <c r="CJ135">
        <v>27847.45</v>
      </c>
    </row>
    <row r="136" spans="1:88" s="10" customFormat="1" x14ac:dyDescent="0.25">
      <c r="A136" s="9" t="s">
        <v>128</v>
      </c>
      <c r="B136" t="s">
        <v>133</v>
      </c>
      <c r="C136"/>
      <c r="D136" s="3">
        <v>44163</v>
      </c>
      <c r="E136" s="4">
        <v>0.76111111111111107</v>
      </c>
      <c r="F136">
        <v>2504</v>
      </c>
      <c r="G136" s="40">
        <v>2026.0469755551576</v>
      </c>
      <c r="H136" t="s">
        <v>9</v>
      </c>
      <c r="I136" s="40">
        <f t="shared" si="18"/>
        <v>1719.9112775487733</v>
      </c>
      <c r="J136" s="41">
        <f t="shared" si="18"/>
        <v>105232879.91033489</v>
      </c>
      <c r="K136" s="41">
        <f t="shared" ref="K136:X136" si="42">$G136*K88</f>
        <v>112769774.65940008</v>
      </c>
      <c r="L136" s="41">
        <f t="shared" si="42"/>
        <v>113985402.84473316</v>
      </c>
      <c r="M136" s="41">
        <f t="shared" si="42"/>
        <v>2344136.3507173173</v>
      </c>
      <c r="N136" s="41">
        <f t="shared" si="42"/>
        <v>2408969.8539350824</v>
      </c>
      <c r="O136" s="41">
        <f t="shared" si="42"/>
        <v>3116060.2484038323</v>
      </c>
      <c r="P136" s="40">
        <f t="shared" si="42"/>
        <v>1659332.4729796741</v>
      </c>
      <c r="Q136" s="40">
        <f t="shared" si="42"/>
        <v>1704715.9252321096</v>
      </c>
      <c r="R136" s="41">
        <f t="shared" si="42"/>
        <v>230361541.12062141</v>
      </c>
      <c r="S136" s="41">
        <f t="shared" si="42"/>
        <v>115423896.19737732</v>
      </c>
      <c r="T136" s="41">
        <f t="shared" si="42"/>
        <v>205441163.32129297</v>
      </c>
      <c r="U136" s="41">
        <f t="shared" si="42"/>
        <v>158862343.35327992</v>
      </c>
      <c r="V136" s="41">
        <f t="shared" si="42"/>
        <v>213545351.2235136</v>
      </c>
      <c r="W136" s="40">
        <f t="shared" si="42"/>
        <v>40662.76279939201</v>
      </c>
      <c r="X136" s="40">
        <f t="shared" si="42"/>
        <v>41209.795482791902</v>
      </c>
      <c r="Y136" s="41">
        <f t="shared" ref="Y136:AE136" si="43">$G136*Y88</f>
        <v>2382631.2432528655</v>
      </c>
      <c r="Z136" s="41">
        <f t="shared" si="43"/>
        <v>16111125.549614614</v>
      </c>
      <c r="AA136" s="40">
        <f t="shared" si="43"/>
        <v>62929.019060743194</v>
      </c>
      <c r="AB136" s="40">
        <f t="shared" si="43"/>
        <v>1861.3293564425232</v>
      </c>
      <c r="AC136" s="40">
        <f t="shared" si="43"/>
        <v>192089.51375238449</v>
      </c>
      <c r="AD136" s="40">
        <f t="shared" si="43"/>
        <v>1073.1970829515669</v>
      </c>
      <c r="AE136" s="40">
        <f t="shared" si="43"/>
        <v>5326.477498734509</v>
      </c>
      <c r="AF136" t="s">
        <v>143</v>
      </c>
      <c r="AG136">
        <v>0.44</v>
      </c>
      <c r="AH136" s="17">
        <v>1.77</v>
      </c>
      <c r="AI136" s="17">
        <v>0.69</v>
      </c>
      <c r="AJ136" s="17">
        <v>0.92</v>
      </c>
      <c r="AK136" s="17">
        <v>2.2799999999999998</v>
      </c>
      <c r="AL136" s="17">
        <v>0.48</v>
      </c>
      <c r="AM136" s="17">
        <v>1.71</v>
      </c>
      <c r="AN136">
        <v>2.62</v>
      </c>
      <c r="AO136">
        <v>0.93</v>
      </c>
      <c r="AP136" s="17">
        <v>7.83</v>
      </c>
      <c r="AQ136" s="17">
        <v>1.24</v>
      </c>
      <c r="AR136" s="17">
        <v>0.56000000000000005</v>
      </c>
      <c r="AS136" s="17">
        <v>1.51</v>
      </c>
      <c r="AT136" s="17">
        <v>0.28000000000000003</v>
      </c>
      <c r="AU136">
        <v>1.79</v>
      </c>
      <c r="AV136">
        <v>0.38</v>
      </c>
      <c r="AW136" s="17">
        <v>0.55000000000000004</v>
      </c>
      <c r="AX136" s="17">
        <v>12.59</v>
      </c>
      <c r="AY136">
        <v>0.75</v>
      </c>
      <c r="AZ136">
        <v>1.87</v>
      </c>
      <c r="BA136">
        <v>0.4</v>
      </c>
      <c r="BB136">
        <v>0.79</v>
      </c>
      <c r="BC136">
        <v>0.2</v>
      </c>
      <c r="BD136" t="s">
        <v>145</v>
      </c>
      <c r="BE136">
        <v>20032.91</v>
      </c>
      <c r="BF136">
        <v>1894225</v>
      </c>
      <c r="BG136">
        <v>665046700</v>
      </c>
      <c r="BH136">
        <v>99338490</v>
      </c>
      <c r="BI136">
        <v>8078.05</v>
      </c>
      <c r="BJ136">
        <v>18033260</v>
      </c>
      <c r="BK136">
        <v>152136</v>
      </c>
      <c r="BL136">
        <v>8909.67</v>
      </c>
      <c r="BM136">
        <v>13216900</v>
      </c>
      <c r="BN136">
        <v>68610940</v>
      </c>
      <c r="BO136">
        <v>3686.16</v>
      </c>
      <c r="BP136">
        <v>2993789</v>
      </c>
      <c r="BQ136">
        <v>61886.69</v>
      </c>
      <c r="BR136">
        <v>47420620</v>
      </c>
      <c r="BS136">
        <v>12221.18</v>
      </c>
      <c r="BT136">
        <v>290267.7</v>
      </c>
      <c r="BU136">
        <v>3550363</v>
      </c>
      <c r="BV136">
        <v>5190.6099999999997</v>
      </c>
      <c r="BW136">
        <v>309235.90000000002</v>
      </c>
      <c r="BX136">
        <v>20820760</v>
      </c>
      <c r="BY136">
        <v>12985170</v>
      </c>
      <c r="BZ136">
        <v>1301.56</v>
      </c>
      <c r="CA136">
        <v>12139.91</v>
      </c>
      <c r="CB136">
        <v>102477.4</v>
      </c>
      <c r="CC136">
        <v>548167.4</v>
      </c>
      <c r="CD136">
        <v>2686.96</v>
      </c>
      <c r="CE136">
        <v>753683.4</v>
      </c>
      <c r="CF136">
        <v>39611.910000000003</v>
      </c>
      <c r="CG136">
        <v>234000.8</v>
      </c>
      <c r="CH136">
        <v>965056.4</v>
      </c>
      <c r="CI136">
        <v>11203.15</v>
      </c>
      <c r="CJ136">
        <v>47889.01</v>
      </c>
    </row>
    <row r="137" spans="1:88" s="10" customFormat="1" x14ac:dyDescent="0.25">
      <c r="A137" s="9" t="s">
        <v>84</v>
      </c>
      <c r="B137" t="s">
        <v>89</v>
      </c>
      <c r="C137"/>
      <c r="D137" s="3">
        <v>44163</v>
      </c>
      <c r="E137" s="4">
        <v>0.66527777777777775</v>
      </c>
      <c r="F137">
        <v>2204</v>
      </c>
      <c r="G137" s="40">
        <v>2000.6808096948077</v>
      </c>
      <c r="H137" t="s">
        <v>9</v>
      </c>
      <c r="I137" s="40">
        <f t="shared" si="18"/>
        <v>1444.0914084377123</v>
      </c>
      <c r="J137" s="41">
        <f t="shared" si="18"/>
        <v>110157485.38179612</v>
      </c>
      <c r="K137" s="41">
        <f t="shared" ref="K137:X137" si="44">$G137*K89</f>
        <v>117019820.55904931</v>
      </c>
      <c r="L137" s="41">
        <f t="shared" si="44"/>
        <v>118680385.63109599</v>
      </c>
      <c r="M137" s="40">
        <f t="shared" si="44"/>
        <v>606206.2853375267</v>
      </c>
      <c r="N137" s="40">
        <f t="shared" si="44"/>
        <v>634816.02091616252</v>
      </c>
      <c r="O137" s="40">
        <f t="shared" si="44"/>
        <v>906108.33871077839</v>
      </c>
      <c r="P137" s="40">
        <f t="shared" si="44"/>
        <v>1140187.9934450709</v>
      </c>
      <c r="Q137" s="40">
        <f t="shared" si="44"/>
        <v>1146990.3081980331</v>
      </c>
      <c r="R137" s="41">
        <f t="shared" si="44"/>
        <v>207270531.88438207</v>
      </c>
      <c r="S137" s="41">
        <f t="shared" si="44"/>
        <v>111297873.44332215</v>
      </c>
      <c r="T137" s="41">
        <f t="shared" si="44"/>
        <v>199888019.69660825</v>
      </c>
      <c r="U137" s="41">
        <f t="shared" si="44"/>
        <v>154252490.42746967</v>
      </c>
      <c r="V137" s="41">
        <f t="shared" si="44"/>
        <v>210471621.17989376</v>
      </c>
      <c r="W137" s="40">
        <f t="shared" si="44"/>
        <v>31.410688712208479</v>
      </c>
      <c r="X137" s="39">
        <f t="shared" si="44"/>
        <v>-5.6019062671454618</v>
      </c>
      <c r="Y137" s="41">
        <f t="shared" ref="Y137:AE137" si="45">$G137*Y89</f>
        <v>1874037.7144411264</v>
      </c>
      <c r="Z137" s="40">
        <f t="shared" si="45"/>
        <v>368925.54130772257</v>
      </c>
      <c r="AA137" s="40">
        <f t="shared" si="45"/>
        <v>55398.851620449226</v>
      </c>
      <c r="AB137" s="39">
        <f t="shared" si="45"/>
        <v>38.613139627109788</v>
      </c>
      <c r="AC137" s="40">
        <f t="shared" si="45"/>
        <v>91971.296821670316</v>
      </c>
      <c r="AD137" s="40">
        <f t="shared" si="45"/>
        <v>89.430432193357902</v>
      </c>
      <c r="AE137" s="40">
        <f t="shared" si="45"/>
        <v>2838.9660689569323</v>
      </c>
      <c r="AF137" t="s">
        <v>143</v>
      </c>
      <c r="AG137">
        <v>0.83</v>
      </c>
      <c r="AH137" s="17">
        <v>0.96</v>
      </c>
      <c r="AI137" s="17">
        <v>1.36</v>
      </c>
      <c r="AJ137" s="17">
        <v>2</v>
      </c>
      <c r="AK137">
        <v>4.51</v>
      </c>
      <c r="AL137">
        <v>2.31</v>
      </c>
      <c r="AM137">
        <v>11.14</v>
      </c>
      <c r="AN137">
        <v>2.37</v>
      </c>
      <c r="AO137">
        <v>1.59</v>
      </c>
      <c r="AP137" s="17">
        <v>4.01</v>
      </c>
      <c r="AQ137" s="17">
        <v>1.03</v>
      </c>
      <c r="AR137" s="17">
        <v>1.74</v>
      </c>
      <c r="AS137" s="17">
        <v>1.95</v>
      </c>
      <c r="AT137" s="17">
        <v>1.3</v>
      </c>
      <c r="AU137">
        <v>63.74</v>
      </c>
      <c r="AV137" s="16" t="s">
        <v>144</v>
      </c>
      <c r="AW137" s="17">
        <v>1.73</v>
      </c>
      <c r="AX137">
        <v>3.34</v>
      </c>
      <c r="AY137">
        <v>0.51</v>
      </c>
      <c r="AZ137" s="16">
        <v>3.7</v>
      </c>
      <c r="BA137">
        <v>1.71</v>
      </c>
      <c r="BB137">
        <v>2.88</v>
      </c>
      <c r="BC137">
        <v>0.91</v>
      </c>
      <c r="BD137" t="s">
        <v>145</v>
      </c>
      <c r="BE137">
        <v>28115.09</v>
      </c>
      <c r="BF137">
        <v>3151127</v>
      </c>
      <c r="BG137">
        <v>1151652000</v>
      </c>
      <c r="BH137">
        <v>172566500</v>
      </c>
      <c r="BI137">
        <v>3330.5</v>
      </c>
      <c r="BJ137">
        <v>7941773</v>
      </c>
      <c r="BK137">
        <v>73848.179999999993</v>
      </c>
      <c r="BL137">
        <v>9784.7099999999991</v>
      </c>
      <c r="BM137">
        <v>15219210</v>
      </c>
      <c r="BN137">
        <v>102523600</v>
      </c>
      <c r="BO137">
        <v>5647.96</v>
      </c>
      <c r="BP137">
        <v>4861921</v>
      </c>
      <c r="BQ137">
        <v>95473.54</v>
      </c>
      <c r="BR137">
        <v>77993780</v>
      </c>
      <c r="BS137">
        <v>19176.07</v>
      </c>
      <c r="BT137">
        <v>469501.1</v>
      </c>
      <c r="BU137">
        <v>5851262</v>
      </c>
      <c r="BV137">
        <v>7.78</v>
      </c>
      <c r="BW137">
        <v>1614.18</v>
      </c>
      <c r="BX137">
        <v>27322860</v>
      </c>
      <c r="BY137">
        <v>493781.1</v>
      </c>
      <c r="BZ137">
        <v>1825.32</v>
      </c>
      <c r="CA137">
        <v>18192.73</v>
      </c>
      <c r="CB137">
        <v>157975.29999999999</v>
      </c>
      <c r="CC137">
        <v>753390.9</v>
      </c>
      <c r="CD137">
        <v>181.86</v>
      </c>
      <c r="CE137">
        <v>1183719</v>
      </c>
      <c r="CF137">
        <v>71346.27</v>
      </c>
      <c r="CG137">
        <v>178202.8</v>
      </c>
      <c r="CH137">
        <v>1486791</v>
      </c>
      <c r="CI137">
        <v>2769.96</v>
      </c>
      <c r="CJ137">
        <v>39850.230000000003</v>
      </c>
    </row>
    <row r="138" spans="1:88" s="10" customFormat="1" x14ac:dyDescent="0.25">
      <c r="A138" s="9" t="s">
        <v>130</v>
      </c>
      <c r="B138" t="s">
        <v>135</v>
      </c>
      <c r="C138"/>
      <c r="D138" s="3">
        <v>44163</v>
      </c>
      <c r="E138" s="4">
        <v>0.76527777777777783</v>
      </c>
      <c r="F138">
        <v>2505</v>
      </c>
      <c r="G138" s="40">
        <v>2004.3221857221554</v>
      </c>
      <c r="H138" t="s">
        <v>9</v>
      </c>
      <c r="I138" s="40">
        <f t="shared" si="18"/>
        <v>3032.5394669976208</v>
      </c>
      <c r="J138" s="40">
        <f t="shared" si="18"/>
        <v>15160693.012802383</v>
      </c>
      <c r="K138" s="40">
        <f t="shared" ref="K138:X138" si="46">$G138*K90</f>
        <v>16222983.771235125</v>
      </c>
      <c r="L138" s="40">
        <f t="shared" si="46"/>
        <v>16345247.424564177</v>
      </c>
      <c r="M138" s="41">
        <f t="shared" si="46"/>
        <v>2551502.1424243036</v>
      </c>
      <c r="N138" s="41">
        <f t="shared" si="46"/>
        <v>2557515.1089814701</v>
      </c>
      <c r="O138" s="41">
        <f t="shared" si="46"/>
        <v>2413203.911609475</v>
      </c>
      <c r="P138" s="40">
        <f t="shared" si="46"/>
        <v>130341.07173751177</v>
      </c>
      <c r="Q138" s="40">
        <f t="shared" si="46"/>
        <v>136794.98917553711</v>
      </c>
      <c r="R138" s="41">
        <f t="shared" si="46"/>
        <v>381222079.72435397</v>
      </c>
      <c r="S138" s="41">
        <f t="shared" si="46"/>
        <v>212057287.24940404</v>
      </c>
      <c r="T138" s="41">
        <f t="shared" si="46"/>
        <v>365788798.89429337</v>
      </c>
      <c r="U138" s="41">
        <f t="shared" si="46"/>
        <v>291428445.80400139</v>
      </c>
      <c r="V138" s="41">
        <f t="shared" si="46"/>
        <v>383627266.34722054</v>
      </c>
      <c r="W138" s="40">
        <f t="shared" si="46"/>
        <v>3870.3461406294823</v>
      </c>
      <c r="X138" s="40">
        <f t="shared" si="46"/>
        <v>3732.0479098146534</v>
      </c>
      <c r="Y138" s="41">
        <f t="shared" ref="Y138:AE138" si="47">$G138*Y90</f>
        <v>512906.04732629959</v>
      </c>
      <c r="Z138" s="41">
        <f t="shared" si="47"/>
        <v>3846294.2744008163</v>
      </c>
      <c r="AA138" s="40">
        <f t="shared" si="47"/>
        <v>317284.20199981722</v>
      </c>
      <c r="AB138" s="39">
        <f t="shared" si="47"/>
        <v>47.903300238759513</v>
      </c>
      <c r="AC138" s="40">
        <f t="shared" si="47"/>
        <v>7323.7932666287552</v>
      </c>
      <c r="AD138" s="40">
        <f t="shared" si="47"/>
        <v>1769.2151933369466</v>
      </c>
      <c r="AE138" s="40">
        <f t="shared" si="47"/>
        <v>53.715834577353768</v>
      </c>
      <c r="AF138" t="s">
        <v>143</v>
      </c>
      <c r="AG138">
        <v>0.9</v>
      </c>
      <c r="AH138">
        <v>0.18</v>
      </c>
      <c r="AI138">
        <v>1.23</v>
      </c>
      <c r="AJ138">
        <v>1.2</v>
      </c>
      <c r="AK138" s="17">
        <v>2.38</v>
      </c>
      <c r="AL138" s="17">
        <v>1.19</v>
      </c>
      <c r="AM138" s="17">
        <v>9.0399999999999991</v>
      </c>
      <c r="AN138">
        <v>2.3199999999999998</v>
      </c>
      <c r="AO138">
        <v>3.35</v>
      </c>
      <c r="AP138" s="17">
        <v>4.32</v>
      </c>
      <c r="AQ138" s="17">
        <v>2.6</v>
      </c>
      <c r="AR138" s="17">
        <v>0.87</v>
      </c>
      <c r="AS138" s="17">
        <v>0.56999999999999995</v>
      </c>
      <c r="AT138" s="17">
        <v>1.1399999999999999</v>
      </c>
      <c r="AU138">
        <v>5.33</v>
      </c>
      <c r="AV138">
        <v>1.28</v>
      </c>
      <c r="AW138" s="17">
        <v>1.0900000000000001</v>
      </c>
      <c r="AX138" s="17">
        <v>2.65</v>
      </c>
      <c r="AY138">
        <v>0.6</v>
      </c>
      <c r="AZ138" s="16">
        <v>6.08</v>
      </c>
      <c r="BA138">
        <v>2.2200000000000002</v>
      </c>
      <c r="BB138">
        <v>1.53</v>
      </c>
      <c r="BC138">
        <v>1.71</v>
      </c>
      <c r="BD138" t="s">
        <v>145</v>
      </c>
      <c r="BE138">
        <v>33615.42</v>
      </c>
      <c r="BF138">
        <v>259139.6</v>
      </c>
      <c r="BG138">
        <v>91432950</v>
      </c>
      <c r="BH138">
        <v>13612320</v>
      </c>
      <c r="BI138">
        <v>8348.2099999999991</v>
      </c>
      <c r="BJ138">
        <v>18293560</v>
      </c>
      <c r="BK138">
        <v>121907.7</v>
      </c>
      <c r="BL138">
        <v>765.6</v>
      </c>
      <c r="BM138">
        <v>1640019</v>
      </c>
      <c r="BN138">
        <v>117843600</v>
      </c>
      <c r="BO138">
        <v>6427.2</v>
      </c>
      <c r="BP138">
        <v>5096330</v>
      </c>
      <c r="BQ138">
        <v>107807.4</v>
      </c>
      <c r="BR138">
        <v>81422360</v>
      </c>
      <c r="BS138">
        <v>11478.34</v>
      </c>
      <c r="BT138">
        <v>293892.3</v>
      </c>
      <c r="BU138">
        <v>3356823</v>
      </c>
      <c r="BV138">
        <v>469.64</v>
      </c>
      <c r="BW138">
        <v>27651.25</v>
      </c>
      <c r="BX138">
        <v>4283802</v>
      </c>
      <c r="BY138">
        <v>3218750</v>
      </c>
      <c r="BZ138">
        <v>1231.18</v>
      </c>
      <c r="CA138">
        <v>12330.31</v>
      </c>
      <c r="CB138">
        <v>92524.54</v>
      </c>
      <c r="CC138">
        <v>2521597</v>
      </c>
      <c r="CD138">
        <v>124.08</v>
      </c>
      <c r="CE138">
        <v>724651.5</v>
      </c>
      <c r="CF138">
        <v>40013.39</v>
      </c>
      <c r="CG138">
        <v>8690.84</v>
      </c>
      <c r="CH138">
        <v>941143.1</v>
      </c>
      <c r="CI138">
        <v>17596.28</v>
      </c>
      <c r="CJ138">
        <v>532.61</v>
      </c>
    </row>
    <row r="139" spans="1:88" s="10" customFormat="1" x14ac:dyDescent="0.25">
      <c r="A139" s="9" t="s">
        <v>86</v>
      </c>
      <c r="B139" t="s">
        <v>91</v>
      </c>
      <c r="C139"/>
      <c r="D139" s="3">
        <v>44163</v>
      </c>
      <c r="E139" s="4">
        <v>0.6694444444444444</v>
      </c>
      <c r="F139">
        <v>2205</v>
      </c>
      <c r="G139" s="40">
        <v>1990.6358076700392</v>
      </c>
      <c r="H139" t="s">
        <v>9</v>
      </c>
      <c r="I139" s="40">
        <f t="shared" si="18"/>
        <v>1072.35550959185</v>
      </c>
      <c r="J139" s="40">
        <f t="shared" si="18"/>
        <v>6059495.3985475991</v>
      </c>
      <c r="K139" s="40">
        <f t="shared" ref="K139:Q139" si="48">$G139*K91</f>
        <v>6491463.3688119976</v>
      </c>
      <c r="L139" s="40">
        <f t="shared" si="48"/>
        <v>6567107.5295034591</v>
      </c>
      <c r="M139" s="40">
        <f t="shared" si="48"/>
        <v>475164.76729083835</v>
      </c>
      <c r="N139" s="40">
        <f t="shared" si="48"/>
        <v>493478.61672140274</v>
      </c>
      <c r="O139" s="40">
        <f t="shared" si="48"/>
        <v>559567.72553604806</v>
      </c>
      <c r="P139" s="40">
        <f t="shared" si="48"/>
        <v>69990.754997678567</v>
      </c>
      <c r="Q139" s="40">
        <f t="shared" si="48"/>
        <v>79068.05428065396</v>
      </c>
      <c r="R139" s="41">
        <f t="shared" ref="R139:AE139" si="49">$G139*R91</f>
        <v>366675115.77282125</v>
      </c>
      <c r="S139" s="41">
        <f t="shared" si="49"/>
        <v>197112757.67548728</v>
      </c>
      <c r="T139" s="41">
        <f t="shared" si="49"/>
        <v>349356584.2460919</v>
      </c>
      <c r="U139" s="41">
        <f t="shared" si="49"/>
        <v>275304932.20076644</v>
      </c>
      <c r="V139" s="41">
        <f t="shared" si="49"/>
        <v>368864815.16125828</v>
      </c>
      <c r="W139" s="40">
        <f t="shared" si="49"/>
        <v>34.039872311157673</v>
      </c>
      <c r="X139" s="39">
        <f t="shared" si="49"/>
        <v>-2.9859537115050587</v>
      </c>
      <c r="Y139" s="40">
        <f t="shared" si="49"/>
        <v>349555.64782685885</v>
      </c>
      <c r="Z139" s="40">
        <f t="shared" si="49"/>
        <v>576090.00273970934</v>
      </c>
      <c r="AA139" s="40">
        <f t="shared" si="49"/>
        <v>283665.60259298061</v>
      </c>
      <c r="AB139" s="39">
        <f t="shared" si="49"/>
        <v>9.7541154575831914</v>
      </c>
      <c r="AC139" s="40">
        <f t="shared" si="49"/>
        <v>5098.0183034429701</v>
      </c>
      <c r="AD139" s="39">
        <f t="shared" si="49"/>
        <v>-5.3747166807091062</v>
      </c>
      <c r="AE139" s="39">
        <f t="shared" si="49"/>
        <v>16.522277203661325</v>
      </c>
      <c r="AF139" t="s">
        <v>143</v>
      </c>
      <c r="AG139">
        <v>1.44</v>
      </c>
      <c r="AH139">
        <v>1.63</v>
      </c>
      <c r="AI139">
        <v>3.26</v>
      </c>
      <c r="AJ139">
        <v>3.59</v>
      </c>
      <c r="AK139">
        <v>5.76</v>
      </c>
      <c r="AL139">
        <v>1.2</v>
      </c>
      <c r="AM139">
        <v>11.1</v>
      </c>
      <c r="AN139">
        <v>8.19</v>
      </c>
      <c r="AO139">
        <v>11.28</v>
      </c>
      <c r="AP139" s="17">
        <v>4.78</v>
      </c>
      <c r="AQ139" s="17">
        <v>2.46</v>
      </c>
      <c r="AR139" s="17">
        <v>1.55</v>
      </c>
      <c r="AS139" s="17">
        <v>1.39</v>
      </c>
      <c r="AT139" s="17">
        <v>1.34</v>
      </c>
      <c r="AU139">
        <v>19.559999999999999</v>
      </c>
      <c r="AV139" s="16" t="s">
        <v>144</v>
      </c>
      <c r="AW139">
        <v>1.6</v>
      </c>
      <c r="AX139">
        <v>3.11</v>
      </c>
      <c r="AY139">
        <v>0.54</v>
      </c>
      <c r="AZ139" s="16">
        <v>59.43</v>
      </c>
      <c r="BA139">
        <v>4.68</v>
      </c>
      <c r="BB139" s="16">
        <v>56.6</v>
      </c>
      <c r="BC139" s="16">
        <v>37.46</v>
      </c>
      <c r="BD139" t="s">
        <v>145</v>
      </c>
      <c r="BE139">
        <v>20261.05</v>
      </c>
      <c r="BF139">
        <v>169531.2</v>
      </c>
      <c r="BG139">
        <v>61778080</v>
      </c>
      <c r="BH139">
        <v>9235610</v>
      </c>
      <c r="BI139">
        <v>2556.98</v>
      </c>
      <c r="BJ139">
        <v>5974240</v>
      </c>
      <c r="BK139">
        <v>44800.38</v>
      </c>
      <c r="BL139">
        <v>754.49</v>
      </c>
      <c r="BM139">
        <v>2077798</v>
      </c>
      <c r="BN139">
        <v>177519000</v>
      </c>
      <c r="BO139">
        <v>9780.2800000000007</v>
      </c>
      <c r="BP139">
        <v>8216558</v>
      </c>
      <c r="BQ139">
        <v>166687.79999999999</v>
      </c>
      <c r="BR139">
        <v>132157000</v>
      </c>
      <c r="BS139">
        <v>18660.96</v>
      </c>
      <c r="BT139">
        <v>456517.8</v>
      </c>
      <c r="BU139">
        <v>5628016</v>
      </c>
      <c r="BV139">
        <v>8.15</v>
      </c>
      <c r="BW139">
        <v>1583.82</v>
      </c>
      <c r="BX139">
        <v>4928973</v>
      </c>
      <c r="BY139">
        <v>753269.4</v>
      </c>
      <c r="BZ139">
        <v>1855.33</v>
      </c>
      <c r="CA139">
        <v>17706.18</v>
      </c>
      <c r="CB139">
        <v>152494.79999999999</v>
      </c>
      <c r="CC139">
        <v>3740288</v>
      </c>
      <c r="CD139">
        <v>113.71</v>
      </c>
      <c r="CE139">
        <v>1148234</v>
      </c>
      <c r="CF139">
        <v>73110.34</v>
      </c>
      <c r="CG139">
        <v>9659.32</v>
      </c>
      <c r="CH139">
        <v>1455309</v>
      </c>
      <c r="CI139">
        <v>1326.02</v>
      </c>
      <c r="CJ139">
        <v>317.79000000000002</v>
      </c>
    </row>
    <row r="140" spans="1:88" s="10" customFormat="1" x14ac:dyDescent="0.25">
      <c r="A140" s="9" t="s">
        <v>132</v>
      </c>
      <c r="B140" t="s">
        <v>137</v>
      </c>
      <c r="C140"/>
      <c r="D140" s="3">
        <v>44163</v>
      </c>
      <c r="E140" s="4">
        <v>0.76874999999999993</v>
      </c>
      <c r="F140">
        <v>2506</v>
      </c>
      <c r="G140" s="40">
        <v>2002.5602079440366</v>
      </c>
      <c r="H140" t="s">
        <v>9</v>
      </c>
      <c r="I140" s="40">
        <f t="shared" ref="I140:I161" si="50">$G140*I92</f>
        <v>513.0559252752621</v>
      </c>
      <c r="J140" s="40">
        <f t="shared" ref="J140:AE140" si="51">$G140*J92</f>
        <v>1619069.9281227535</v>
      </c>
      <c r="K140" s="40">
        <f t="shared" si="51"/>
        <v>1744229.941119256</v>
      </c>
      <c r="L140" s="40">
        <f t="shared" si="51"/>
        <v>1812316.9881893531</v>
      </c>
      <c r="M140" s="40">
        <f t="shared" si="51"/>
        <v>432553.00491591194</v>
      </c>
      <c r="N140" s="40">
        <f t="shared" si="51"/>
        <v>451577.32689138025</v>
      </c>
      <c r="O140" s="40">
        <f t="shared" si="51"/>
        <v>294977.11863015662</v>
      </c>
      <c r="P140" s="40">
        <f t="shared" si="51"/>
        <v>161906.99281227536</v>
      </c>
      <c r="Q140" s="40">
        <f t="shared" si="51"/>
        <v>188721.27399664599</v>
      </c>
      <c r="R140" s="41">
        <f t="shared" si="51"/>
        <v>416332267.23156524</v>
      </c>
      <c r="S140" s="41">
        <f t="shared" si="51"/>
        <v>220081366.85304964</v>
      </c>
      <c r="T140" s="41">
        <f t="shared" si="51"/>
        <v>399711017.50562972</v>
      </c>
      <c r="U140" s="41">
        <f t="shared" si="51"/>
        <v>313400672.54324174</v>
      </c>
      <c r="V140" s="41">
        <f t="shared" si="51"/>
        <v>420537643.6682477</v>
      </c>
      <c r="W140" s="40">
        <f t="shared" si="51"/>
        <v>1501.3193878956442</v>
      </c>
      <c r="X140" s="40">
        <f t="shared" si="51"/>
        <v>1556.7903056556941</v>
      </c>
      <c r="Y140" s="40">
        <f t="shared" si="51"/>
        <v>105975.48620439842</v>
      </c>
      <c r="Z140" s="40">
        <f t="shared" si="51"/>
        <v>1712188.9777921513</v>
      </c>
      <c r="AA140" s="40">
        <f t="shared" si="51"/>
        <v>157040.77150697136</v>
      </c>
      <c r="AB140" s="39">
        <f t="shared" si="51"/>
        <v>230.694935955153</v>
      </c>
      <c r="AC140" s="40">
        <f t="shared" si="51"/>
        <v>7713.861921000429</v>
      </c>
      <c r="AD140" s="39">
        <f t="shared" si="51"/>
        <v>39.049924054908715</v>
      </c>
      <c r="AE140" s="40">
        <f t="shared" si="51"/>
        <v>292.37379035982934</v>
      </c>
      <c r="AF140" t="s">
        <v>143</v>
      </c>
      <c r="AG140">
        <v>1.1499999999999999</v>
      </c>
      <c r="AH140">
        <v>1.85</v>
      </c>
      <c r="AI140">
        <v>0.5</v>
      </c>
      <c r="AJ140">
        <v>0.44</v>
      </c>
      <c r="AK140">
        <v>6.19</v>
      </c>
      <c r="AL140">
        <v>0.42</v>
      </c>
      <c r="AM140">
        <v>10.31</v>
      </c>
      <c r="AN140">
        <v>8.61</v>
      </c>
      <c r="AO140">
        <v>4.55</v>
      </c>
      <c r="AP140" s="17">
        <v>4.1500000000000004</v>
      </c>
      <c r="AQ140" s="17">
        <v>0.19</v>
      </c>
      <c r="AR140" s="17">
        <v>0.14000000000000001</v>
      </c>
      <c r="AS140" s="17">
        <v>0.3</v>
      </c>
      <c r="AT140" s="17">
        <v>0.39</v>
      </c>
      <c r="AU140">
        <v>10.42</v>
      </c>
      <c r="AV140">
        <v>0.87</v>
      </c>
      <c r="AW140">
        <v>0.54</v>
      </c>
      <c r="AX140">
        <v>3.02</v>
      </c>
      <c r="AY140">
        <v>0.7</v>
      </c>
      <c r="AZ140" s="16">
        <v>6.97</v>
      </c>
      <c r="BA140">
        <v>1.84</v>
      </c>
      <c r="BB140" s="16">
        <v>6.93</v>
      </c>
      <c r="BC140">
        <v>2.46</v>
      </c>
      <c r="BD140" t="s">
        <v>145</v>
      </c>
      <c r="BE140">
        <v>6501.65</v>
      </c>
      <c r="BF140">
        <v>30668.32</v>
      </c>
      <c r="BG140">
        <v>10956980</v>
      </c>
      <c r="BH140">
        <v>1682961</v>
      </c>
      <c r="BI140">
        <v>1575.7</v>
      </c>
      <c r="BJ140">
        <v>3609206</v>
      </c>
      <c r="BK140">
        <v>16623.73</v>
      </c>
      <c r="BL140">
        <v>1024.52</v>
      </c>
      <c r="BM140">
        <v>2232598</v>
      </c>
      <c r="BN140">
        <v>140691500</v>
      </c>
      <c r="BO140">
        <v>7394.36</v>
      </c>
      <c r="BP140">
        <v>6205616</v>
      </c>
      <c r="BQ140">
        <v>128414.1</v>
      </c>
      <c r="BR140">
        <v>99476020</v>
      </c>
      <c r="BS140">
        <v>12707.13</v>
      </c>
      <c r="BT140">
        <v>320989.5</v>
      </c>
      <c r="BU140">
        <v>3737618</v>
      </c>
      <c r="BV140">
        <v>202.6</v>
      </c>
      <c r="BW140">
        <v>13478.23</v>
      </c>
      <c r="BX140">
        <v>986888.5</v>
      </c>
      <c r="BY140">
        <v>1565162</v>
      </c>
      <c r="BZ140">
        <v>1371.93</v>
      </c>
      <c r="CA140">
        <v>13676.76</v>
      </c>
      <c r="CB140">
        <v>104417.3</v>
      </c>
      <c r="CC140">
        <v>1409818</v>
      </c>
      <c r="CD140">
        <v>407.42</v>
      </c>
      <c r="CE140">
        <v>788056.4</v>
      </c>
      <c r="CF140">
        <v>45169.54</v>
      </c>
      <c r="CG140">
        <v>9959.5499999999993</v>
      </c>
      <c r="CH140">
        <v>989343.1</v>
      </c>
      <c r="CI140">
        <v>1343.42</v>
      </c>
      <c r="CJ140">
        <v>2784.04</v>
      </c>
    </row>
    <row r="141" spans="1:88" s="10" customFormat="1" x14ac:dyDescent="0.25">
      <c r="A141" s="9" t="s">
        <v>88</v>
      </c>
      <c r="B141" t="s">
        <v>93</v>
      </c>
      <c r="C141"/>
      <c r="D141" s="3">
        <v>44163</v>
      </c>
      <c r="E141" s="4">
        <v>0.67291666666666661</v>
      </c>
      <c r="F141">
        <v>2206</v>
      </c>
      <c r="G141" s="40">
        <v>1996.6999156967522</v>
      </c>
      <c r="H141" t="s">
        <v>9</v>
      </c>
      <c r="I141" s="39">
        <f t="shared" si="50"/>
        <v>230.41917027140522</v>
      </c>
      <c r="J141" s="40">
        <f t="shared" ref="J141:AE141" si="52">$G141*J93</f>
        <v>1359153.6326147793</v>
      </c>
      <c r="K141" s="40">
        <f t="shared" si="52"/>
        <v>1432831.8595039893</v>
      </c>
      <c r="L141" s="40">
        <f t="shared" si="52"/>
        <v>1483348.3673711172</v>
      </c>
      <c r="M141" s="39">
        <f t="shared" si="52"/>
        <v>3703.8783436174754</v>
      </c>
      <c r="N141" s="40">
        <f t="shared" si="52"/>
        <v>4073.2678280213745</v>
      </c>
      <c r="O141" s="40">
        <f t="shared" si="52"/>
        <v>57744.561561950075</v>
      </c>
      <c r="P141" s="40">
        <f t="shared" si="52"/>
        <v>80866.346585718464</v>
      </c>
      <c r="Q141" s="40">
        <f t="shared" si="52"/>
        <v>88753.311252720639</v>
      </c>
      <c r="R141" s="41">
        <f t="shared" si="52"/>
        <v>376377934.10883778</v>
      </c>
      <c r="S141" s="41">
        <f t="shared" si="52"/>
        <v>201467021.49380231</v>
      </c>
      <c r="T141" s="41">
        <f t="shared" si="52"/>
        <v>364996744.58936632</v>
      </c>
      <c r="U141" s="41">
        <f t="shared" si="52"/>
        <v>283132048.04579943</v>
      </c>
      <c r="V141" s="41">
        <f t="shared" si="52"/>
        <v>384963743.74633384</v>
      </c>
      <c r="W141" s="39">
        <f t="shared" si="52"/>
        <v>13.577559426737915</v>
      </c>
      <c r="X141" s="39">
        <f t="shared" si="52"/>
        <v>-14.575909384586291</v>
      </c>
      <c r="Y141" s="40">
        <f t="shared" si="52"/>
        <v>92487.14009507357</v>
      </c>
      <c r="Z141" s="39">
        <f t="shared" si="52"/>
        <v>1269.1024664168558</v>
      </c>
      <c r="AA141" s="40">
        <f t="shared" si="52"/>
        <v>136734.01022691361</v>
      </c>
      <c r="AB141" s="39">
        <f t="shared" si="52"/>
        <v>28.952148777602908</v>
      </c>
      <c r="AC141" s="40">
        <f t="shared" si="52"/>
        <v>5580.7762643724227</v>
      </c>
      <c r="AD141" s="39">
        <f t="shared" si="52"/>
        <v>-14.775579376155967</v>
      </c>
      <c r="AE141" s="40">
        <f t="shared" si="52"/>
        <v>166.72444296067883</v>
      </c>
      <c r="AF141" t="s">
        <v>143</v>
      </c>
      <c r="AG141" s="16">
        <v>2.4300000000000002</v>
      </c>
      <c r="AH141">
        <v>0.95</v>
      </c>
      <c r="AI141">
        <v>1.07</v>
      </c>
      <c r="AJ141">
        <v>1.46</v>
      </c>
      <c r="AK141" s="16">
        <v>26.09</v>
      </c>
      <c r="AL141">
        <v>2.77</v>
      </c>
      <c r="AM141">
        <v>14.31</v>
      </c>
      <c r="AN141">
        <v>1.67</v>
      </c>
      <c r="AO141">
        <v>4.43</v>
      </c>
      <c r="AP141" s="17">
        <v>4.66</v>
      </c>
      <c r="AQ141" s="17">
        <v>4.4000000000000004</v>
      </c>
      <c r="AR141" s="17">
        <v>0.4</v>
      </c>
      <c r="AS141" s="17">
        <v>0.96</v>
      </c>
      <c r="AT141" s="17">
        <v>0.7</v>
      </c>
      <c r="AU141" s="16">
        <v>63.52</v>
      </c>
      <c r="AV141" s="16">
        <v>32.020000000000003</v>
      </c>
      <c r="AW141">
        <v>0.54</v>
      </c>
      <c r="AX141" s="16">
        <v>8.16</v>
      </c>
      <c r="AY141">
        <v>0.96</v>
      </c>
      <c r="AZ141" s="16">
        <v>38.18</v>
      </c>
      <c r="BA141">
        <v>3.93</v>
      </c>
      <c r="BB141" s="16">
        <v>19.95</v>
      </c>
      <c r="BC141">
        <v>2.2200000000000002</v>
      </c>
      <c r="BD141" t="s">
        <v>145</v>
      </c>
      <c r="BE141">
        <v>4543.05</v>
      </c>
      <c r="BF141">
        <v>37760.44</v>
      </c>
      <c r="BG141">
        <v>13504900</v>
      </c>
      <c r="BH141">
        <v>2066852</v>
      </c>
      <c r="BI141">
        <v>32.22</v>
      </c>
      <c r="BJ141">
        <v>66726.38</v>
      </c>
      <c r="BK141">
        <v>5081.12</v>
      </c>
      <c r="BL141">
        <v>838.94</v>
      </c>
      <c r="BM141">
        <v>2175295</v>
      </c>
      <c r="BN141">
        <v>183073700</v>
      </c>
      <c r="BO141">
        <v>9924.84</v>
      </c>
      <c r="BP141">
        <v>8500599</v>
      </c>
      <c r="BQ141">
        <v>170220.2</v>
      </c>
      <c r="BR141">
        <v>136621800</v>
      </c>
      <c r="BS141">
        <v>18581.23</v>
      </c>
      <c r="BT141">
        <v>460170</v>
      </c>
      <c r="BU141">
        <v>5591738</v>
      </c>
      <c r="BV141">
        <v>4.07</v>
      </c>
      <c r="BW141">
        <v>1436.01</v>
      </c>
      <c r="BX141">
        <v>1292338</v>
      </c>
      <c r="BY141">
        <v>1970.16</v>
      </c>
      <c r="BZ141">
        <v>1820.51</v>
      </c>
      <c r="CA141">
        <v>17975.78</v>
      </c>
      <c r="CB141">
        <v>151971.6</v>
      </c>
      <c r="CC141">
        <v>1791949</v>
      </c>
      <c r="CD141">
        <v>153.34</v>
      </c>
      <c r="CE141">
        <v>1132693</v>
      </c>
      <c r="CF141">
        <v>72623</v>
      </c>
      <c r="CG141">
        <v>10395.370000000001</v>
      </c>
      <c r="CH141">
        <v>1422609</v>
      </c>
      <c r="CI141">
        <v>1162.29</v>
      </c>
      <c r="CJ141">
        <v>2327.65</v>
      </c>
    </row>
    <row r="142" spans="1:88" s="10" customFormat="1" x14ac:dyDescent="0.25">
      <c r="A142" s="9" t="s">
        <v>134</v>
      </c>
      <c r="B142" t="s">
        <v>139</v>
      </c>
      <c r="C142"/>
      <c r="D142" s="3">
        <v>44163</v>
      </c>
      <c r="E142" s="4">
        <v>0.7729166666666667</v>
      </c>
      <c r="F142">
        <v>2507</v>
      </c>
      <c r="G142" s="40">
        <v>2012.9130850144934</v>
      </c>
      <c r="H142" t="s">
        <v>9</v>
      </c>
      <c r="I142" s="40">
        <f t="shared" si="50"/>
        <v>50966.959312566971</v>
      </c>
      <c r="J142" s="41">
        <f t="shared" ref="J142:AE142" si="53">$G142*J94</f>
        <v>35044816.810102329</v>
      </c>
      <c r="K142" s="41">
        <f t="shared" si="53"/>
        <v>33535131.996341459</v>
      </c>
      <c r="L142" s="41">
        <f t="shared" si="53"/>
        <v>33937714.613344356</v>
      </c>
      <c r="M142" s="41">
        <f t="shared" si="53"/>
        <v>33857198.089943781</v>
      </c>
      <c r="N142" s="41">
        <f t="shared" si="53"/>
        <v>30797570.200721748</v>
      </c>
      <c r="O142" s="41">
        <f t="shared" si="53"/>
        <v>27415876.2178974</v>
      </c>
      <c r="P142" s="40">
        <f t="shared" si="53"/>
        <v>280398.79274251894</v>
      </c>
      <c r="Q142" s="40">
        <f t="shared" si="53"/>
        <v>274360.0534874755</v>
      </c>
      <c r="R142" s="41">
        <f t="shared" si="53"/>
        <v>255036087.87133631</v>
      </c>
      <c r="S142" s="41">
        <f t="shared" si="53"/>
        <v>160006461.12780207</v>
      </c>
      <c r="T142" s="41">
        <f t="shared" si="53"/>
        <v>242354735.435745</v>
      </c>
      <c r="U142" s="41">
        <f t="shared" si="53"/>
        <v>216388156.63905805</v>
      </c>
      <c r="V142" s="41">
        <f t="shared" si="53"/>
        <v>251211553.00980878</v>
      </c>
      <c r="W142" s="40">
        <f t="shared" si="53"/>
        <v>38949.868195030453</v>
      </c>
      <c r="X142" s="40">
        <f t="shared" si="53"/>
        <v>34823.396370750736</v>
      </c>
      <c r="Y142" s="41">
        <f t="shared" si="53"/>
        <v>2882491.5377407544</v>
      </c>
      <c r="Z142" s="41">
        <f t="shared" si="53"/>
        <v>37983669.914223492</v>
      </c>
      <c r="AA142" s="40">
        <f t="shared" si="53"/>
        <v>1026786.9646658931</v>
      </c>
      <c r="AB142" s="40">
        <f t="shared" si="53"/>
        <v>9513.0272397784956</v>
      </c>
      <c r="AC142" s="40">
        <f t="shared" si="53"/>
        <v>9275.5034957467851</v>
      </c>
      <c r="AD142" s="40">
        <f t="shared" si="53"/>
        <v>1012.4952817622902</v>
      </c>
      <c r="AE142" s="40">
        <f t="shared" si="53"/>
        <v>180.35701241729862</v>
      </c>
      <c r="AF142" t="s">
        <v>143</v>
      </c>
      <c r="AG142">
        <v>0.81</v>
      </c>
      <c r="AH142" s="17">
        <v>11.01</v>
      </c>
      <c r="AI142" s="17">
        <v>0.02</v>
      </c>
      <c r="AJ142" s="17">
        <v>0.53</v>
      </c>
      <c r="AK142" s="17">
        <v>10.54</v>
      </c>
      <c r="AL142" s="17">
        <v>0.57999999999999996</v>
      </c>
      <c r="AM142" s="17">
        <v>8.8699999999999992</v>
      </c>
      <c r="AN142">
        <v>11.84</v>
      </c>
      <c r="AO142">
        <v>2.99</v>
      </c>
      <c r="AP142" s="17">
        <v>3.78</v>
      </c>
      <c r="AQ142" s="17">
        <v>10.47</v>
      </c>
      <c r="AR142" s="17">
        <v>0.23</v>
      </c>
      <c r="AS142" s="17">
        <v>10.91</v>
      </c>
      <c r="AT142" s="17">
        <v>0.44</v>
      </c>
      <c r="AU142">
        <v>9.77</v>
      </c>
      <c r="AV142">
        <v>0.36</v>
      </c>
      <c r="AW142" s="17">
        <v>0.51</v>
      </c>
      <c r="AX142" s="17">
        <v>2.46</v>
      </c>
      <c r="AY142">
        <v>0.28999999999999998</v>
      </c>
      <c r="AZ142">
        <v>1</v>
      </c>
      <c r="BA142">
        <v>3.39</v>
      </c>
      <c r="BB142">
        <v>0.36</v>
      </c>
      <c r="BC142">
        <v>5.26</v>
      </c>
      <c r="BD142" t="s">
        <v>145</v>
      </c>
      <c r="BE142">
        <v>472864.3</v>
      </c>
      <c r="BF142">
        <v>482318.9</v>
      </c>
      <c r="BG142">
        <v>159007300</v>
      </c>
      <c r="BH142">
        <v>23772020</v>
      </c>
      <c r="BI142">
        <v>89160.92</v>
      </c>
      <c r="BJ142">
        <v>185234600</v>
      </c>
      <c r="BK142">
        <v>1205567</v>
      </c>
      <c r="BL142">
        <v>1224.54</v>
      </c>
      <c r="BM142">
        <v>2192798</v>
      </c>
      <c r="BN142">
        <v>68729300</v>
      </c>
      <c r="BO142">
        <v>3908.44</v>
      </c>
      <c r="BP142">
        <v>2839687</v>
      </c>
      <c r="BQ142">
        <v>64413.18</v>
      </c>
      <c r="BR142">
        <v>44852050</v>
      </c>
      <c r="BS142">
        <v>9338.67</v>
      </c>
      <c r="BT142">
        <v>257478</v>
      </c>
      <c r="BU142">
        <v>2835369</v>
      </c>
      <c r="BV142">
        <v>3802.39</v>
      </c>
      <c r="BW142">
        <v>210126.9</v>
      </c>
      <c r="BX142">
        <v>20246060</v>
      </c>
      <c r="BY142">
        <v>27737970</v>
      </c>
      <c r="BZ142">
        <v>1070.06</v>
      </c>
      <c r="CA142">
        <v>10983.64</v>
      </c>
      <c r="CB142">
        <v>87420.55</v>
      </c>
      <c r="CC142">
        <v>7677453</v>
      </c>
      <c r="CD142">
        <v>10936.95</v>
      </c>
      <c r="CE142">
        <v>607509</v>
      </c>
      <c r="CF142">
        <v>31307.71</v>
      </c>
      <c r="CG142">
        <v>9178.9599999999991</v>
      </c>
      <c r="CH142">
        <v>793528.6</v>
      </c>
      <c r="CI142">
        <v>8785.7000000000007</v>
      </c>
      <c r="CJ142">
        <v>1389.35</v>
      </c>
    </row>
    <row r="143" spans="1:88" s="10" customFormat="1" x14ac:dyDescent="0.25">
      <c r="A143" s="9" t="s">
        <v>90</v>
      </c>
      <c r="B143" t="s">
        <v>98</v>
      </c>
      <c r="C143"/>
      <c r="D143" s="3">
        <v>44163</v>
      </c>
      <c r="E143" s="4">
        <v>0.67708333333333337</v>
      </c>
      <c r="F143">
        <v>2207</v>
      </c>
      <c r="G143" s="40">
        <v>2010.3364708159504</v>
      </c>
      <c r="H143" t="s">
        <v>9</v>
      </c>
      <c r="I143" s="40">
        <f t="shared" si="50"/>
        <v>26858.095250101098</v>
      </c>
      <c r="J143" s="40">
        <f t="shared" ref="J143:AE143" si="54">$G143*J95</f>
        <v>20465225.272906374</v>
      </c>
      <c r="K143" s="40">
        <f t="shared" si="54"/>
        <v>20806982.472945087</v>
      </c>
      <c r="L143" s="40">
        <f t="shared" si="54"/>
        <v>21028119.484734841</v>
      </c>
      <c r="M143" s="41">
        <f t="shared" si="54"/>
        <v>14888551.902862929</v>
      </c>
      <c r="N143" s="41">
        <f t="shared" si="54"/>
        <v>14552825.712236665</v>
      </c>
      <c r="O143" s="41">
        <f t="shared" si="54"/>
        <v>14478443.262816476</v>
      </c>
      <c r="P143" s="40">
        <f t="shared" si="54"/>
        <v>206059.48825863493</v>
      </c>
      <c r="Q143" s="40">
        <f t="shared" si="54"/>
        <v>205054.32002322693</v>
      </c>
      <c r="R143" s="41">
        <f t="shared" si="54"/>
        <v>313612489.44728827</v>
      </c>
      <c r="S143" s="41">
        <f t="shared" si="54"/>
        <v>183282376.04429018</v>
      </c>
      <c r="T143" s="41">
        <f t="shared" si="54"/>
        <v>295117393.9157815</v>
      </c>
      <c r="U143" s="41">
        <f t="shared" si="54"/>
        <v>245261049.43954596</v>
      </c>
      <c r="V143" s="41">
        <f t="shared" si="54"/>
        <v>308787681.91732997</v>
      </c>
      <c r="W143" s="40">
        <f t="shared" si="54"/>
        <v>9760.1835658114396</v>
      </c>
      <c r="X143" s="40">
        <f t="shared" si="54"/>
        <v>9645.5943869749299</v>
      </c>
      <c r="Y143" s="41">
        <f t="shared" si="54"/>
        <v>3377365.2709707967</v>
      </c>
      <c r="Z143" s="41">
        <f t="shared" si="54"/>
        <v>20786879.108236928</v>
      </c>
      <c r="AA143" s="40">
        <f t="shared" si="54"/>
        <v>1277367.7935564548</v>
      </c>
      <c r="AB143" s="40">
        <f t="shared" si="54"/>
        <v>1816.3390013822111</v>
      </c>
      <c r="AC143" s="40">
        <f t="shared" si="54"/>
        <v>8417.2788033063844</v>
      </c>
      <c r="AD143" s="40">
        <f t="shared" si="54"/>
        <v>348.19027674532259</v>
      </c>
      <c r="AE143" s="40">
        <f t="shared" si="54"/>
        <v>114.58917883650918</v>
      </c>
      <c r="AF143" t="s">
        <v>143</v>
      </c>
      <c r="AG143">
        <v>0.57999999999999996</v>
      </c>
      <c r="AH143">
        <v>4.66</v>
      </c>
      <c r="AI143">
        <v>0.94</v>
      </c>
      <c r="AJ143">
        <v>0.89</v>
      </c>
      <c r="AK143" s="17">
        <v>3.51</v>
      </c>
      <c r="AL143" s="17">
        <v>0.92</v>
      </c>
      <c r="AM143" s="17">
        <v>7.9</v>
      </c>
      <c r="AN143">
        <v>3.28</v>
      </c>
      <c r="AO143">
        <v>2.72</v>
      </c>
      <c r="AP143" s="17">
        <v>2.77</v>
      </c>
      <c r="AQ143" s="17">
        <v>4.66</v>
      </c>
      <c r="AR143" s="17">
        <v>1.56</v>
      </c>
      <c r="AS143" s="17">
        <v>3.63</v>
      </c>
      <c r="AT143" s="17">
        <v>1.35</v>
      </c>
      <c r="AU143">
        <v>7.91</v>
      </c>
      <c r="AV143">
        <v>0.66</v>
      </c>
      <c r="AW143" s="17">
        <v>1</v>
      </c>
      <c r="AX143" s="17">
        <v>2.25</v>
      </c>
      <c r="AY143">
        <v>0.75</v>
      </c>
      <c r="AZ143">
        <v>1.74</v>
      </c>
      <c r="BA143">
        <v>2.16</v>
      </c>
      <c r="BB143">
        <v>5.41</v>
      </c>
      <c r="BC143">
        <v>4.67</v>
      </c>
      <c r="BD143" t="s">
        <v>145</v>
      </c>
      <c r="BE143">
        <v>356647</v>
      </c>
      <c r="BF143">
        <v>435874.6</v>
      </c>
      <c r="BG143">
        <v>141054700</v>
      </c>
      <c r="BH143">
        <v>21078290</v>
      </c>
      <c r="BI143">
        <v>60693.75</v>
      </c>
      <c r="BJ143">
        <v>125192800</v>
      </c>
      <c r="BK143">
        <v>907702.8</v>
      </c>
      <c r="BL143">
        <v>1430.12</v>
      </c>
      <c r="BM143">
        <v>2551440</v>
      </c>
      <c r="BN143">
        <v>120660200</v>
      </c>
      <c r="BO143">
        <v>6926.35</v>
      </c>
      <c r="BP143">
        <v>4944869</v>
      </c>
      <c r="BQ143">
        <v>113093</v>
      </c>
      <c r="BR143">
        <v>78881250</v>
      </c>
      <c r="BS143">
        <v>14357.19</v>
      </c>
      <c r="BT143">
        <v>367666.1</v>
      </c>
      <c r="BU143">
        <v>4051316</v>
      </c>
      <c r="BV143">
        <v>1474.54</v>
      </c>
      <c r="BW143">
        <v>84129.16</v>
      </c>
      <c r="BX143">
        <v>33938570</v>
      </c>
      <c r="BY143">
        <v>21725120</v>
      </c>
      <c r="BZ143">
        <v>1428.24</v>
      </c>
      <c r="CA143">
        <v>14858.67</v>
      </c>
      <c r="CB143">
        <v>117227.2</v>
      </c>
      <c r="CC143">
        <v>12822500</v>
      </c>
      <c r="CD143">
        <v>2972.94</v>
      </c>
      <c r="CE143">
        <v>847724.8</v>
      </c>
      <c r="CF143">
        <v>55965.11</v>
      </c>
      <c r="CG143">
        <v>11646.44</v>
      </c>
      <c r="CH143">
        <v>1120358</v>
      </c>
      <c r="CI143">
        <v>4981.3999999999996</v>
      </c>
      <c r="CJ143">
        <v>1273.4100000000001</v>
      </c>
    </row>
    <row r="144" spans="1:88" s="10" customFormat="1" x14ac:dyDescent="0.25">
      <c r="A144" s="9" t="s">
        <v>96</v>
      </c>
      <c r="B144" t="s">
        <v>100</v>
      </c>
      <c r="C144"/>
      <c r="D144" s="3">
        <v>44163</v>
      </c>
      <c r="E144" s="4">
        <v>0.69236111111111109</v>
      </c>
      <c r="F144">
        <v>2401</v>
      </c>
      <c r="G144" s="40">
        <v>2006.8523742700656</v>
      </c>
      <c r="H144" t="s">
        <v>9</v>
      </c>
      <c r="I144" s="40">
        <f t="shared" si="50"/>
        <v>6201.1738364945022</v>
      </c>
      <c r="J144" s="41">
        <f t="shared" ref="J144:AE144" si="55">$G144*J96</f>
        <v>121474774.21456708</v>
      </c>
      <c r="K144" s="41">
        <f t="shared" si="55"/>
        <v>125588821.58182071</v>
      </c>
      <c r="L144" s="41">
        <f t="shared" si="55"/>
        <v>127354851.67117837</v>
      </c>
      <c r="M144" s="41">
        <f t="shared" si="55"/>
        <v>2867792.0428319238</v>
      </c>
      <c r="N144" s="41">
        <f t="shared" si="55"/>
        <v>2837689.2572178729</v>
      </c>
      <c r="O144" s="41">
        <f t="shared" si="55"/>
        <v>3106607.4753700616</v>
      </c>
      <c r="P144" s="40">
        <f t="shared" si="55"/>
        <v>2468428.420352181</v>
      </c>
      <c r="Q144" s="40">
        <f t="shared" si="55"/>
        <v>2476455.8298492609</v>
      </c>
      <c r="R144" s="41">
        <f t="shared" si="55"/>
        <v>238815432.53813782</v>
      </c>
      <c r="S144" s="41">
        <f t="shared" si="55"/>
        <v>129903554.18650135</v>
      </c>
      <c r="T144" s="41">
        <f t="shared" si="55"/>
        <v>224566780.68082035</v>
      </c>
      <c r="U144" s="41">
        <f t="shared" si="55"/>
        <v>178569724.26255044</v>
      </c>
      <c r="V144" s="41">
        <f t="shared" si="55"/>
        <v>235002413.02702469</v>
      </c>
      <c r="W144" s="40">
        <f t="shared" si="55"/>
        <v>9492.4117302974119</v>
      </c>
      <c r="X144" s="40">
        <f t="shared" si="55"/>
        <v>9805.4807006835417</v>
      </c>
      <c r="Y144" s="40">
        <f t="shared" si="55"/>
        <v>119106.6884129284</v>
      </c>
      <c r="Z144" s="41">
        <f t="shared" si="55"/>
        <v>2277777.4447965245</v>
      </c>
      <c r="AA144" s="40">
        <f t="shared" si="55"/>
        <v>107888.38364075872</v>
      </c>
      <c r="AB144" s="40">
        <f t="shared" si="55"/>
        <v>1244.8505277597217</v>
      </c>
      <c r="AC144" s="40">
        <f t="shared" si="55"/>
        <v>25346.54548703093</v>
      </c>
      <c r="AD144" s="40">
        <f t="shared" si="55"/>
        <v>1585.0120051984977</v>
      </c>
      <c r="AE144" s="40">
        <f t="shared" si="55"/>
        <v>309.45663611244413</v>
      </c>
      <c r="AF144" t="s">
        <v>143</v>
      </c>
      <c r="AG144">
        <v>1.06</v>
      </c>
      <c r="AH144" s="17">
        <v>2.0499999999999998</v>
      </c>
      <c r="AI144" s="17">
        <v>0.51</v>
      </c>
      <c r="AJ144" s="17">
        <v>0.92</v>
      </c>
      <c r="AK144" s="17">
        <v>2.5299999999999998</v>
      </c>
      <c r="AL144" s="17">
        <v>0.59</v>
      </c>
      <c r="AM144" s="17">
        <v>7.56</v>
      </c>
      <c r="AN144">
        <v>2.7</v>
      </c>
      <c r="AO144">
        <v>0.55000000000000004</v>
      </c>
      <c r="AP144" s="17">
        <v>3.18</v>
      </c>
      <c r="AQ144" s="17">
        <v>2.48</v>
      </c>
      <c r="AR144" s="17">
        <v>0.64</v>
      </c>
      <c r="AS144" s="17">
        <v>1.68</v>
      </c>
      <c r="AT144" s="17">
        <v>0.12</v>
      </c>
      <c r="AU144">
        <v>1.27</v>
      </c>
      <c r="AV144">
        <v>0.67</v>
      </c>
      <c r="AW144">
        <v>0.37</v>
      </c>
      <c r="AX144" s="17">
        <v>1.67</v>
      </c>
      <c r="AY144">
        <v>0.64</v>
      </c>
      <c r="AZ144">
        <v>1.66</v>
      </c>
      <c r="BA144">
        <v>1.24</v>
      </c>
      <c r="BB144">
        <v>1.17</v>
      </c>
      <c r="BC144">
        <v>0.6</v>
      </c>
      <c r="BD144" t="s">
        <v>145</v>
      </c>
      <c r="BE144">
        <v>97551.23</v>
      </c>
      <c r="BF144">
        <v>2609764</v>
      </c>
      <c r="BG144">
        <v>1007240000</v>
      </c>
      <c r="BH144">
        <v>150920100</v>
      </c>
      <c r="BI144">
        <v>11798.44</v>
      </c>
      <c r="BJ144">
        <v>28885870</v>
      </c>
      <c r="BK144">
        <v>201638</v>
      </c>
      <c r="BL144">
        <v>15746.76</v>
      </c>
      <c r="BM144">
        <v>25654790</v>
      </c>
      <c r="BN144">
        <v>94958860</v>
      </c>
      <c r="BO144">
        <v>4949.92</v>
      </c>
      <c r="BP144">
        <v>4450691</v>
      </c>
      <c r="BQ144">
        <v>83015.789999999994</v>
      </c>
      <c r="BR144">
        <v>71010500</v>
      </c>
      <c r="BS144">
        <v>14448.39</v>
      </c>
      <c r="BT144">
        <v>379358.5</v>
      </c>
      <c r="BU144">
        <v>4782380</v>
      </c>
      <c r="BV144">
        <v>1447.13</v>
      </c>
      <c r="BW144">
        <v>101113.8</v>
      </c>
      <c r="BX144">
        <v>1416163</v>
      </c>
      <c r="BY144">
        <v>2460282</v>
      </c>
      <c r="BZ144">
        <v>1474.91</v>
      </c>
      <c r="CA144">
        <v>15224.98</v>
      </c>
      <c r="CB144">
        <v>129214.6</v>
      </c>
      <c r="CC144">
        <v>1196125</v>
      </c>
      <c r="CD144">
        <v>2402.83</v>
      </c>
      <c r="CE144">
        <v>987598.3</v>
      </c>
      <c r="CF144">
        <v>51315.33</v>
      </c>
      <c r="CG144">
        <v>40863.97</v>
      </c>
      <c r="CH144">
        <v>1269986</v>
      </c>
      <c r="CI144">
        <v>21378.33</v>
      </c>
      <c r="CJ144">
        <v>3770.24</v>
      </c>
    </row>
    <row r="145" spans="1:88" s="10" customFormat="1" x14ac:dyDescent="0.25">
      <c r="A145" s="9" t="s">
        <v>48</v>
      </c>
      <c r="B145" t="s">
        <v>55</v>
      </c>
      <c r="C145"/>
      <c r="D145" s="3">
        <v>44163</v>
      </c>
      <c r="E145" s="4">
        <v>0.59722222222222221</v>
      </c>
      <c r="F145">
        <v>2101</v>
      </c>
      <c r="G145" s="40">
        <v>2052.9195597986427</v>
      </c>
      <c r="H145" t="s">
        <v>9</v>
      </c>
      <c r="I145" s="40">
        <f t="shared" si="50"/>
        <v>3908.7588418566156</v>
      </c>
      <c r="J145" s="41">
        <f t="shared" ref="J145:AE145" si="56">$G145*J97</f>
        <v>111535119.68386026</v>
      </c>
      <c r="K145" s="41">
        <f t="shared" si="56"/>
        <v>116195247.08460318</v>
      </c>
      <c r="L145" s="41">
        <f t="shared" si="56"/>
        <v>117385940.42928639</v>
      </c>
      <c r="M145" s="40">
        <f t="shared" si="56"/>
        <v>599863.09537316335</v>
      </c>
      <c r="N145" s="40">
        <f t="shared" si="56"/>
        <v>611975.32077597547</v>
      </c>
      <c r="O145" s="40">
        <f t="shared" si="56"/>
        <v>989301.93586696591</v>
      </c>
      <c r="P145" s="40">
        <f t="shared" si="56"/>
        <v>1423905.0066763386</v>
      </c>
      <c r="Q145" s="40">
        <f t="shared" si="56"/>
        <v>1453877.6322493989</v>
      </c>
      <c r="R145" s="41">
        <f t="shared" si="56"/>
        <v>203978087.46159315</v>
      </c>
      <c r="S145" s="41">
        <f t="shared" si="56"/>
        <v>107265046.99947909</v>
      </c>
      <c r="T145" s="41">
        <f t="shared" si="56"/>
        <v>193672431.27140394</v>
      </c>
      <c r="U145" s="41">
        <f t="shared" si="56"/>
        <v>147789679.10990429</v>
      </c>
      <c r="V145" s="41">
        <f t="shared" si="56"/>
        <v>203177448.83327168</v>
      </c>
      <c r="W145" s="40">
        <f t="shared" si="56"/>
        <v>790.37403052247748</v>
      </c>
      <c r="X145" s="40">
        <f t="shared" si="56"/>
        <v>712.56837920610894</v>
      </c>
      <c r="Y145" s="40">
        <f t="shared" si="56"/>
        <v>99730.832215018061</v>
      </c>
      <c r="Z145" s="40">
        <f t="shared" si="56"/>
        <v>1144913.2384997031</v>
      </c>
      <c r="AA145" s="40">
        <f t="shared" si="56"/>
        <v>81849.902849171878</v>
      </c>
      <c r="AB145" s="40">
        <f t="shared" si="56"/>
        <v>633.12039224190141</v>
      </c>
      <c r="AC145" s="40">
        <f t="shared" si="56"/>
        <v>9929.9719107460351</v>
      </c>
      <c r="AD145" s="40">
        <f t="shared" si="56"/>
        <v>344.89048604617199</v>
      </c>
      <c r="AE145" s="40">
        <f t="shared" si="56"/>
        <v>156.63776241263645</v>
      </c>
      <c r="AF145" t="s">
        <v>143</v>
      </c>
      <c r="AG145">
        <v>0.19</v>
      </c>
      <c r="AH145" s="17">
        <v>2.12</v>
      </c>
      <c r="AI145" s="17">
        <v>1.03</v>
      </c>
      <c r="AJ145" s="17">
        <v>0.96</v>
      </c>
      <c r="AK145">
        <v>4.38</v>
      </c>
      <c r="AL145">
        <v>0.8</v>
      </c>
      <c r="AM145">
        <v>10.1</v>
      </c>
      <c r="AN145">
        <v>1.57</v>
      </c>
      <c r="AO145">
        <v>1.31</v>
      </c>
      <c r="AP145" s="17">
        <v>4.6100000000000003</v>
      </c>
      <c r="AQ145" s="17">
        <v>0.98</v>
      </c>
      <c r="AR145" s="17">
        <v>1.68</v>
      </c>
      <c r="AS145" s="17">
        <v>2.16</v>
      </c>
      <c r="AT145" s="17">
        <v>1.1599999999999999</v>
      </c>
      <c r="AU145">
        <v>10.28</v>
      </c>
      <c r="AV145">
        <v>1.17</v>
      </c>
      <c r="AW145">
        <v>0.86</v>
      </c>
      <c r="AX145">
        <v>0.79</v>
      </c>
      <c r="AY145">
        <v>1.1200000000000001</v>
      </c>
      <c r="AZ145">
        <v>3.65</v>
      </c>
      <c r="BA145">
        <v>1.75</v>
      </c>
      <c r="BB145">
        <v>2.13</v>
      </c>
      <c r="BC145">
        <v>0.99</v>
      </c>
      <c r="BD145" t="s">
        <v>145</v>
      </c>
      <c r="BE145">
        <v>107082</v>
      </c>
      <c r="BF145">
        <v>3756544</v>
      </c>
      <c r="BG145">
        <v>1620466000</v>
      </c>
      <c r="BH145">
        <v>241880500</v>
      </c>
      <c r="BI145">
        <v>3880.64</v>
      </c>
      <c r="BJ145">
        <v>10850460</v>
      </c>
      <c r="BK145">
        <v>101444.5</v>
      </c>
      <c r="BL145">
        <v>14341.93</v>
      </c>
      <c r="BM145">
        <v>26924600</v>
      </c>
      <c r="BN145">
        <v>127519500</v>
      </c>
      <c r="BO145">
        <v>6409.4</v>
      </c>
      <c r="BP145">
        <v>6675045</v>
      </c>
      <c r="BQ145">
        <v>107717.4</v>
      </c>
      <c r="BR145">
        <v>106703000</v>
      </c>
      <c r="BS145">
        <v>23169.279999999999</v>
      </c>
      <c r="BT145">
        <v>609255.6</v>
      </c>
      <c r="BU145">
        <v>8507308</v>
      </c>
      <c r="BV145">
        <v>190.37</v>
      </c>
      <c r="BW145">
        <v>15051.25</v>
      </c>
      <c r="BX145">
        <v>2062060</v>
      </c>
      <c r="BY145">
        <v>1942905</v>
      </c>
      <c r="BZ145">
        <v>2165.38</v>
      </c>
      <c r="CA145">
        <v>21855.52</v>
      </c>
      <c r="CB145">
        <v>229187.3</v>
      </c>
      <c r="CC145">
        <v>1573785</v>
      </c>
      <c r="CD145">
        <v>2089.0700000000002</v>
      </c>
      <c r="CE145">
        <v>1671800</v>
      </c>
      <c r="CF145">
        <v>100669.2</v>
      </c>
      <c r="CG145">
        <v>26516.43</v>
      </c>
      <c r="CH145">
        <v>2077136</v>
      </c>
      <c r="CI145">
        <v>9018.0499999999993</v>
      </c>
      <c r="CJ145">
        <v>3114.12</v>
      </c>
    </row>
    <row r="146" spans="1:88" s="10" customFormat="1" x14ac:dyDescent="0.25">
      <c r="A146" s="9" t="s">
        <v>97</v>
      </c>
      <c r="B146" t="s">
        <v>102</v>
      </c>
      <c r="C146"/>
      <c r="D146" s="3">
        <v>44163</v>
      </c>
      <c r="E146" s="4">
        <v>0.69652777777777775</v>
      </c>
      <c r="F146">
        <v>2402</v>
      </c>
      <c r="G146" s="40">
        <v>2023.5600128351671</v>
      </c>
      <c r="H146" t="s">
        <v>9</v>
      </c>
      <c r="I146" s="40">
        <f t="shared" si="50"/>
        <v>6746.5490827924468</v>
      </c>
      <c r="J146" s="41">
        <f t="shared" ref="J146:AE146" si="57">$G146*J98</f>
        <v>106155958.27333286</v>
      </c>
      <c r="K146" s="41">
        <f t="shared" si="57"/>
        <v>111619570.30798781</v>
      </c>
      <c r="L146" s="41">
        <f t="shared" si="57"/>
        <v>112995591.11671573</v>
      </c>
      <c r="M146" s="41">
        <f t="shared" si="57"/>
        <v>8648695.494857505</v>
      </c>
      <c r="N146" s="41">
        <f t="shared" si="57"/>
        <v>8946158.8167442735</v>
      </c>
      <c r="O146" s="41">
        <f t="shared" si="57"/>
        <v>6408614.560648974</v>
      </c>
      <c r="P146" s="40">
        <f t="shared" si="57"/>
        <v>7126978.3652054584</v>
      </c>
      <c r="Q146" s="40">
        <f t="shared" si="57"/>
        <v>7266604.0060910853</v>
      </c>
      <c r="R146" s="41">
        <f t="shared" si="57"/>
        <v>225829297.43240464</v>
      </c>
      <c r="S146" s="41">
        <f t="shared" si="57"/>
        <v>118823443.95368101</v>
      </c>
      <c r="T146" s="41">
        <f t="shared" si="57"/>
        <v>216925633.37592992</v>
      </c>
      <c r="U146" s="41">
        <f t="shared" si="57"/>
        <v>168501842.26878437</v>
      </c>
      <c r="V146" s="41">
        <f t="shared" si="57"/>
        <v>226031653.43368816</v>
      </c>
      <c r="W146" s="40">
        <f t="shared" si="57"/>
        <v>31466.358199586848</v>
      </c>
      <c r="X146" s="40">
        <f t="shared" si="57"/>
        <v>32194.83980420751</v>
      </c>
      <c r="Y146" s="41">
        <f t="shared" si="57"/>
        <v>975760.63818911754</v>
      </c>
      <c r="Z146" s="41">
        <f t="shared" si="57"/>
        <v>11070896.830221198</v>
      </c>
      <c r="AA146" s="40">
        <f t="shared" si="57"/>
        <v>111052.97350439397</v>
      </c>
      <c r="AB146" s="39">
        <f t="shared" si="57"/>
        <v>389.13059046820263</v>
      </c>
      <c r="AC146" s="40">
        <f t="shared" si="57"/>
        <v>161439.61782398963</v>
      </c>
      <c r="AD146" s="40">
        <f t="shared" si="57"/>
        <v>3529.0886623845313</v>
      </c>
      <c r="AE146" s="40">
        <f t="shared" si="57"/>
        <v>3124.376659817498</v>
      </c>
      <c r="AF146" t="s">
        <v>143</v>
      </c>
      <c r="AG146">
        <v>1.05</v>
      </c>
      <c r="AH146" s="17">
        <v>2.2999999999999998</v>
      </c>
      <c r="AI146" s="17">
        <v>0.73</v>
      </c>
      <c r="AJ146" s="17">
        <v>0.8</v>
      </c>
      <c r="AK146" s="17">
        <v>2.97</v>
      </c>
      <c r="AL146" s="17">
        <v>1.06</v>
      </c>
      <c r="AM146" s="17">
        <v>6.9</v>
      </c>
      <c r="AN146">
        <v>3.18</v>
      </c>
      <c r="AO146">
        <v>0.89</v>
      </c>
      <c r="AP146" s="17">
        <v>3.07</v>
      </c>
      <c r="AQ146" s="17">
        <v>2.5499999999999998</v>
      </c>
      <c r="AR146" s="17">
        <v>1.19</v>
      </c>
      <c r="AS146" s="17">
        <v>2.41</v>
      </c>
      <c r="AT146" s="17">
        <v>0.84</v>
      </c>
      <c r="AU146">
        <v>2.86</v>
      </c>
      <c r="AV146">
        <v>1.1399999999999999</v>
      </c>
      <c r="AW146" s="17">
        <v>0.83</v>
      </c>
      <c r="AX146" s="17">
        <v>1.88</v>
      </c>
      <c r="AY146">
        <v>0.91</v>
      </c>
      <c r="AZ146" s="16">
        <v>3.6</v>
      </c>
      <c r="BA146">
        <v>1.1499999999999999</v>
      </c>
      <c r="BB146">
        <v>1.0900000000000001</v>
      </c>
      <c r="BC146">
        <v>0.92</v>
      </c>
      <c r="BD146" t="s">
        <v>145</v>
      </c>
      <c r="BE146">
        <v>99608.13</v>
      </c>
      <c r="BF146">
        <v>2459951</v>
      </c>
      <c r="BG146">
        <v>840284500</v>
      </c>
      <c r="BH146">
        <v>125705200</v>
      </c>
      <c r="BI146">
        <v>38349.629999999997</v>
      </c>
      <c r="BJ146">
        <v>85433780</v>
      </c>
      <c r="BK146">
        <v>432421.4</v>
      </c>
      <c r="BL146">
        <v>48761.08</v>
      </c>
      <c r="BM146">
        <v>68924220</v>
      </c>
      <c r="BN146">
        <v>93516250</v>
      </c>
      <c r="BO146">
        <v>4884.33</v>
      </c>
      <c r="BP146">
        <v>4036762</v>
      </c>
      <c r="BQ146">
        <v>84499.61</v>
      </c>
      <c r="BR146">
        <v>64110940</v>
      </c>
      <c r="BS146">
        <v>15717.11</v>
      </c>
      <c r="BT146">
        <v>398295.6</v>
      </c>
      <c r="BU146">
        <v>4526685</v>
      </c>
      <c r="BV146">
        <v>5170.24</v>
      </c>
      <c r="BW146">
        <v>308640.8</v>
      </c>
      <c r="BX146">
        <v>10883390</v>
      </c>
      <c r="BY146">
        <v>12450370</v>
      </c>
      <c r="BZ146">
        <v>1611.97</v>
      </c>
      <c r="CA146">
        <v>15726.31</v>
      </c>
      <c r="CB146">
        <v>125841.7</v>
      </c>
      <c r="CC146">
        <v>1189163</v>
      </c>
      <c r="CD146">
        <v>754.1</v>
      </c>
      <c r="CE146">
        <v>931113.9</v>
      </c>
      <c r="CF146">
        <v>49125.89</v>
      </c>
      <c r="CG146">
        <v>243265.5</v>
      </c>
      <c r="CH146">
        <v>1199370</v>
      </c>
      <c r="CI146">
        <v>43173.72</v>
      </c>
      <c r="CJ146">
        <v>34980.11</v>
      </c>
    </row>
    <row r="147" spans="1:88" s="10" customFormat="1" x14ac:dyDescent="0.25">
      <c r="A147" s="9" t="s">
        <v>51</v>
      </c>
      <c r="B147" t="s">
        <v>57</v>
      </c>
      <c r="C147"/>
      <c r="D147" s="3">
        <v>44163</v>
      </c>
      <c r="E147" s="4">
        <v>0.60069444444444442</v>
      </c>
      <c r="F147">
        <v>2102</v>
      </c>
      <c r="G147" s="40">
        <v>2007.0265301905631</v>
      </c>
      <c r="H147" t="s">
        <v>9</v>
      </c>
      <c r="I147" s="40">
        <f t="shared" si="50"/>
        <v>4272.9594827757091</v>
      </c>
      <c r="J147" s="41">
        <f t="shared" ref="J147:AE147" si="58">$G147*J99</f>
        <v>107576622.01821418</v>
      </c>
      <c r="K147" s="41">
        <f t="shared" si="58"/>
        <v>112273064.0988601</v>
      </c>
      <c r="L147" s="41">
        <f t="shared" si="58"/>
        <v>113376928.69046491</v>
      </c>
      <c r="M147" s="41">
        <f t="shared" si="58"/>
        <v>2207729.1832096195</v>
      </c>
      <c r="N147" s="41">
        <f t="shared" si="58"/>
        <v>2253890.7934040022</v>
      </c>
      <c r="O147" s="41">
        <f t="shared" si="58"/>
        <v>2153539.4668944743</v>
      </c>
      <c r="P147" s="40">
        <f t="shared" si="58"/>
        <v>4128453.5726019884</v>
      </c>
      <c r="Q147" s="40">
        <f t="shared" si="58"/>
        <v>4178629.2358567524</v>
      </c>
      <c r="R147" s="41">
        <f t="shared" si="58"/>
        <v>211540596.28208536</v>
      </c>
      <c r="S147" s="41">
        <f t="shared" si="58"/>
        <v>110828004.9971229</v>
      </c>
      <c r="T147" s="41">
        <f t="shared" si="58"/>
        <v>203311787.50830403</v>
      </c>
      <c r="U147" s="41">
        <f t="shared" si="58"/>
        <v>156066382.98761818</v>
      </c>
      <c r="V147" s="41">
        <f t="shared" si="58"/>
        <v>212945514.85321873</v>
      </c>
      <c r="W147" s="40">
        <f t="shared" si="58"/>
        <v>7979.9374840376786</v>
      </c>
      <c r="X147" s="40">
        <f t="shared" si="58"/>
        <v>8415.4622410890297</v>
      </c>
      <c r="Y147" s="41">
        <f t="shared" si="58"/>
        <v>900753.50674952473</v>
      </c>
      <c r="Z147" s="41">
        <f t="shared" si="58"/>
        <v>8610143.8145175166</v>
      </c>
      <c r="AA147" s="40">
        <f t="shared" si="58"/>
        <v>89714.085899518177</v>
      </c>
      <c r="AB147" s="39">
        <f t="shared" si="58"/>
        <v>167.98812057695014</v>
      </c>
      <c r="AC147" s="40">
        <f t="shared" si="58"/>
        <v>46161.610194382949</v>
      </c>
      <c r="AD147" s="40">
        <f t="shared" si="58"/>
        <v>889.31345552743846</v>
      </c>
      <c r="AE147" s="40">
        <f t="shared" si="58"/>
        <v>1531.9633504944568</v>
      </c>
      <c r="AF147" t="s">
        <v>143</v>
      </c>
      <c r="AG147">
        <v>1.49</v>
      </c>
      <c r="AH147" s="17">
        <v>0.63</v>
      </c>
      <c r="AI147" s="17">
        <v>0.95</v>
      </c>
      <c r="AJ147" s="17">
        <v>0.92</v>
      </c>
      <c r="AK147" s="17">
        <v>1.67</v>
      </c>
      <c r="AL147" s="17">
        <v>1.08</v>
      </c>
      <c r="AM147" s="17">
        <v>7.76</v>
      </c>
      <c r="AN147">
        <v>1.06</v>
      </c>
      <c r="AO147">
        <v>0.64</v>
      </c>
      <c r="AP147" s="17">
        <v>2.77</v>
      </c>
      <c r="AQ147" s="17">
        <v>3.78</v>
      </c>
      <c r="AR147" s="17">
        <v>1.2</v>
      </c>
      <c r="AS147" s="17">
        <v>1.21</v>
      </c>
      <c r="AT147" s="17">
        <v>0.53</v>
      </c>
      <c r="AU147">
        <v>0.86</v>
      </c>
      <c r="AV147">
        <v>1.05</v>
      </c>
      <c r="AW147" s="17">
        <v>0.74</v>
      </c>
      <c r="AX147" s="17">
        <v>2.98</v>
      </c>
      <c r="AY147">
        <v>0.56000000000000005</v>
      </c>
      <c r="AZ147" s="16">
        <v>5.85</v>
      </c>
      <c r="BA147">
        <v>0.6</v>
      </c>
      <c r="BB147">
        <v>1.45</v>
      </c>
      <c r="BC147">
        <v>0.69</v>
      </c>
      <c r="BD147" t="s">
        <v>145</v>
      </c>
      <c r="BE147">
        <v>118036.9</v>
      </c>
      <c r="BF147">
        <v>4040440</v>
      </c>
      <c r="BG147">
        <v>1579497000</v>
      </c>
      <c r="BH147">
        <v>235703100</v>
      </c>
      <c r="BI147">
        <v>15881.29</v>
      </c>
      <c r="BJ147">
        <v>40248610</v>
      </c>
      <c r="BK147">
        <v>239615.7</v>
      </c>
      <c r="BL147">
        <v>45887.43</v>
      </c>
      <c r="BM147">
        <v>74785430</v>
      </c>
      <c r="BN147">
        <v>144004900</v>
      </c>
      <c r="BO147">
        <v>7382.14</v>
      </c>
      <c r="BP147">
        <v>7067010</v>
      </c>
      <c r="BQ147">
        <v>126836.8</v>
      </c>
      <c r="BR147">
        <v>112783000</v>
      </c>
      <c r="BS147">
        <v>25256.79</v>
      </c>
      <c r="BT147">
        <v>649048.30000000005</v>
      </c>
      <c r="BU147">
        <v>8390501</v>
      </c>
      <c r="BV147">
        <v>2126.85</v>
      </c>
      <c r="BW147">
        <v>152550.20000000001</v>
      </c>
      <c r="BX147">
        <v>18777000</v>
      </c>
      <c r="BY147">
        <v>15885940</v>
      </c>
      <c r="BZ147">
        <v>2277.9899999999998</v>
      </c>
      <c r="CA147">
        <v>23148.36</v>
      </c>
      <c r="CB147">
        <v>232744.4</v>
      </c>
      <c r="CC147">
        <v>1791641</v>
      </c>
      <c r="CD147">
        <v>646.32000000000005</v>
      </c>
      <c r="CE147">
        <v>1624344</v>
      </c>
      <c r="CF147">
        <v>98676.83</v>
      </c>
      <c r="CG147">
        <v>122383.2</v>
      </c>
      <c r="CH147">
        <v>2013930</v>
      </c>
      <c r="CI147">
        <v>19869.900000000001</v>
      </c>
      <c r="CJ147">
        <v>29101.26</v>
      </c>
    </row>
    <row r="148" spans="1:88" s="10" customFormat="1" x14ac:dyDescent="0.25">
      <c r="A148" s="9" t="s">
        <v>99</v>
      </c>
      <c r="B148" t="s">
        <v>104</v>
      </c>
      <c r="C148"/>
      <c r="D148" s="3">
        <v>44163</v>
      </c>
      <c r="E148" s="4">
        <v>0.70000000000000007</v>
      </c>
      <c r="F148">
        <v>2403</v>
      </c>
      <c r="G148" s="40">
        <v>2014.1659306631536</v>
      </c>
      <c r="H148" t="s">
        <v>9</v>
      </c>
      <c r="I148" s="40">
        <f t="shared" si="50"/>
        <v>2604.3165483474577</v>
      </c>
      <c r="J148" s="41">
        <f t="shared" ref="J148:AE148" si="59">$G148*J100</f>
        <v>118835789.90912606</v>
      </c>
      <c r="K148" s="41">
        <f t="shared" si="59"/>
        <v>129390019.38580099</v>
      </c>
      <c r="L148" s="41">
        <f t="shared" si="59"/>
        <v>130779793.87795857</v>
      </c>
      <c r="M148" s="40">
        <f t="shared" si="59"/>
        <v>284803.06259576994</v>
      </c>
      <c r="N148" s="40">
        <f t="shared" si="59"/>
        <v>293866.80928375415</v>
      </c>
      <c r="O148" s="40">
        <f t="shared" si="59"/>
        <v>68340.650027400799</v>
      </c>
      <c r="P148" s="40">
        <f t="shared" si="59"/>
        <v>76075.047201147318</v>
      </c>
      <c r="Q148" s="40">
        <f t="shared" si="59"/>
        <v>80264.51233692668</v>
      </c>
      <c r="R148" s="41">
        <f t="shared" si="59"/>
        <v>232233331.80546162</v>
      </c>
      <c r="S148" s="41">
        <f t="shared" si="59"/>
        <v>122803696.79253247</v>
      </c>
      <c r="T148" s="41">
        <f t="shared" si="59"/>
        <v>221961085.55907953</v>
      </c>
      <c r="U148" s="41">
        <f t="shared" si="59"/>
        <v>171606937.29250067</v>
      </c>
      <c r="V148" s="41">
        <f t="shared" si="59"/>
        <v>233038998.17772686</v>
      </c>
      <c r="W148" s="40">
        <f t="shared" si="59"/>
        <v>899.72792122723069</v>
      </c>
      <c r="X148" s="40">
        <f t="shared" si="59"/>
        <v>914.63274911413805</v>
      </c>
      <c r="Y148" s="40">
        <f t="shared" si="59"/>
        <v>81614.003510470997</v>
      </c>
      <c r="Z148" s="40">
        <f t="shared" si="59"/>
        <v>1472959.5450939641</v>
      </c>
      <c r="AA148" s="40">
        <f t="shared" si="59"/>
        <v>106327.81947970788</v>
      </c>
      <c r="AB148" s="39">
        <f t="shared" si="59"/>
        <v>25.378490726355736</v>
      </c>
      <c r="AC148" s="40">
        <f t="shared" si="59"/>
        <v>4394.9100607070013</v>
      </c>
      <c r="AD148" s="39">
        <f t="shared" si="59"/>
        <v>36.05357015887045</v>
      </c>
      <c r="AE148" s="40">
        <f t="shared" si="59"/>
        <v>370.00228146282132</v>
      </c>
      <c r="AF148" t="s">
        <v>143</v>
      </c>
      <c r="AG148">
        <v>1.3</v>
      </c>
      <c r="AH148" s="17">
        <v>0.88</v>
      </c>
      <c r="AI148" s="17">
        <v>0.8</v>
      </c>
      <c r="AJ148" s="17">
        <v>0.59</v>
      </c>
      <c r="AK148">
        <v>7.4</v>
      </c>
      <c r="AL148">
        <v>1.05</v>
      </c>
      <c r="AM148">
        <v>7.22</v>
      </c>
      <c r="AN148">
        <v>4.75</v>
      </c>
      <c r="AO148">
        <v>7.01</v>
      </c>
      <c r="AP148" s="17">
        <v>3.8</v>
      </c>
      <c r="AQ148" s="17">
        <v>1.96</v>
      </c>
      <c r="AR148" s="17">
        <v>0.08</v>
      </c>
      <c r="AS148" s="17">
        <v>0.63</v>
      </c>
      <c r="AT148" s="17">
        <v>0.32</v>
      </c>
      <c r="AU148">
        <v>12.91</v>
      </c>
      <c r="AV148">
        <v>1.38</v>
      </c>
      <c r="AW148">
        <v>0.57999999999999996</v>
      </c>
      <c r="AX148">
        <v>0.41</v>
      </c>
      <c r="AY148">
        <v>0.72</v>
      </c>
      <c r="AZ148" s="16">
        <v>30.51</v>
      </c>
      <c r="BA148">
        <v>2.1</v>
      </c>
      <c r="BB148" s="16">
        <v>7.01</v>
      </c>
      <c r="BC148">
        <v>0.95</v>
      </c>
      <c r="BD148" t="s">
        <v>145</v>
      </c>
      <c r="BE148">
        <v>44289.1</v>
      </c>
      <c r="BF148">
        <v>2952313</v>
      </c>
      <c r="BG148">
        <v>1117488000</v>
      </c>
      <c r="BH148">
        <v>166896800</v>
      </c>
      <c r="BI148">
        <v>1364.56</v>
      </c>
      <c r="BJ148">
        <v>3236009</v>
      </c>
      <c r="BK148">
        <v>5391.21</v>
      </c>
      <c r="BL148">
        <v>716.71</v>
      </c>
      <c r="BM148">
        <v>1911209</v>
      </c>
      <c r="BN148">
        <v>103497900</v>
      </c>
      <c r="BO148">
        <v>5411.19</v>
      </c>
      <c r="BP148">
        <v>4738150</v>
      </c>
      <c r="BQ148">
        <v>92254.07</v>
      </c>
      <c r="BR148">
        <v>75803320</v>
      </c>
      <c r="BS148">
        <v>16765.330000000002</v>
      </c>
      <c r="BT148">
        <v>426634.3</v>
      </c>
      <c r="BU148">
        <v>5168932</v>
      </c>
      <c r="BV148">
        <v>159.63</v>
      </c>
      <c r="BW148">
        <v>11506.14</v>
      </c>
      <c r="BX148">
        <v>1045247</v>
      </c>
      <c r="BY148">
        <v>1784758</v>
      </c>
      <c r="BZ148">
        <v>1706.79</v>
      </c>
      <c r="CA148">
        <v>17147.599999999999</v>
      </c>
      <c r="CB148">
        <v>141481.9</v>
      </c>
      <c r="CC148">
        <v>1286056</v>
      </c>
      <c r="CD148">
        <v>135.19</v>
      </c>
      <c r="CE148">
        <v>1052551</v>
      </c>
      <c r="CF148">
        <v>56399.03</v>
      </c>
      <c r="CG148">
        <v>7551.24</v>
      </c>
      <c r="CH148">
        <v>1315983</v>
      </c>
      <c r="CI148">
        <v>1743.48</v>
      </c>
      <c r="CJ148">
        <v>4637.95</v>
      </c>
    </row>
    <row r="149" spans="1:88" s="10" customFormat="1" x14ac:dyDescent="0.25">
      <c r="A149" s="9" t="s">
        <v>54</v>
      </c>
      <c r="B149" t="s">
        <v>59</v>
      </c>
      <c r="C149"/>
      <c r="D149" s="3">
        <v>44163</v>
      </c>
      <c r="E149" s="4">
        <v>0.60486111111111118</v>
      </c>
      <c r="F149">
        <v>2103</v>
      </c>
      <c r="G149" s="40">
        <v>1994.5999107913574</v>
      </c>
      <c r="H149" t="s">
        <v>9</v>
      </c>
      <c r="I149" s="40">
        <f t="shared" si="50"/>
        <v>2636.8610820661747</v>
      </c>
      <c r="J149" s="41">
        <f t="shared" ref="J149:AE149" si="60">$G149*J101</f>
        <v>119576264.65194188</v>
      </c>
      <c r="K149" s="41">
        <f t="shared" si="60"/>
        <v>125121252.40394185</v>
      </c>
      <c r="L149" s="41">
        <f t="shared" si="60"/>
        <v>126597256.33792746</v>
      </c>
      <c r="M149" s="39">
        <f t="shared" si="60"/>
        <v>1735.7008423706391</v>
      </c>
      <c r="N149" s="40">
        <f t="shared" si="60"/>
        <v>2820.3642738589792</v>
      </c>
      <c r="O149" s="40">
        <f t="shared" si="60"/>
        <v>19985.891106129398</v>
      </c>
      <c r="P149" s="40">
        <f t="shared" si="60"/>
        <v>56746.367462014117</v>
      </c>
      <c r="Q149" s="40">
        <f t="shared" si="60"/>
        <v>52717.275642215573</v>
      </c>
      <c r="R149" s="41">
        <f t="shared" si="60"/>
        <v>211627050.53496301</v>
      </c>
      <c r="S149" s="41">
        <f t="shared" si="60"/>
        <v>114111060.89637356</v>
      </c>
      <c r="T149" s="41">
        <f t="shared" si="60"/>
        <v>202252430.95424363</v>
      </c>
      <c r="U149" s="41">
        <f t="shared" si="60"/>
        <v>156955066.98017192</v>
      </c>
      <c r="V149" s="41">
        <f t="shared" si="60"/>
        <v>212823810.48143783</v>
      </c>
      <c r="W149" s="39">
        <f t="shared" si="60"/>
        <v>7.3800196699280223</v>
      </c>
      <c r="X149" s="39">
        <f t="shared" si="60"/>
        <v>-35.503878412086159</v>
      </c>
      <c r="Y149" s="40">
        <f t="shared" si="60"/>
        <v>74059.494687683109</v>
      </c>
      <c r="Z149" s="40">
        <f t="shared" si="60"/>
        <v>12228.892053061812</v>
      </c>
      <c r="AA149" s="40">
        <f t="shared" si="60"/>
        <v>88380.722047165051</v>
      </c>
      <c r="AB149" s="39">
        <f t="shared" si="60"/>
        <v>50.263917751942209</v>
      </c>
      <c r="AC149" s="40">
        <f t="shared" si="60"/>
        <v>3520.4688425467457</v>
      </c>
      <c r="AD149" s="39">
        <f t="shared" si="60"/>
        <v>-4.1886598126618502</v>
      </c>
      <c r="AE149" s="40">
        <f t="shared" si="60"/>
        <v>278.64560753755262</v>
      </c>
      <c r="AF149" t="s">
        <v>143</v>
      </c>
      <c r="AG149">
        <v>2.11</v>
      </c>
      <c r="AH149" s="17">
        <v>0.54</v>
      </c>
      <c r="AI149" s="17">
        <v>1.57</v>
      </c>
      <c r="AJ149" s="17">
        <v>1.37</v>
      </c>
      <c r="AK149" s="16">
        <v>88.03</v>
      </c>
      <c r="AL149">
        <v>99.86</v>
      </c>
      <c r="AM149">
        <v>21.23</v>
      </c>
      <c r="AN149">
        <v>4.7300000000000004</v>
      </c>
      <c r="AO149">
        <v>14.47</v>
      </c>
      <c r="AP149" s="17">
        <v>4.21</v>
      </c>
      <c r="AQ149" s="17">
        <v>3.14</v>
      </c>
      <c r="AR149" s="17">
        <v>1.1399999999999999</v>
      </c>
      <c r="AS149" s="17">
        <v>0.31</v>
      </c>
      <c r="AT149" s="17">
        <v>1.44</v>
      </c>
      <c r="AU149" s="16" t="s">
        <v>144</v>
      </c>
      <c r="AV149" s="16">
        <v>76.62</v>
      </c>
      <c r="AW149">
        <v>1.04</v>
      </c>
      <c r="AX149">
        <v>5.38</v>
      </c>
      <c r="AY149">
        <v>1.04</v>
      </c>
      <c r="AZ149" s="16">
        <v>6.66</v>
      </c>
      <c r="BA149">
        <v>1.43</v>
      </c>
      <c r="BB149" s="16">
        <v>63.88</v>
      </c>
      <c r="BC149">
        <v>2.13</v>
      </c>
      <c r="BD149" t="s">
        <v>145</v>
      </c>
      <c r="BE149">
        <v>78677.09</v>
      </c>
      <c r="BF149">
        <v>4746254</v>
      </c>
      <c r="BG149">
        <v>1896979000</v>
      </c>
      <c r="BH149">
        <v>283598500</v>
      </c>
      <c r="BI149">
        <v>31.11</v>
      </c>
      <c r="BJ149">
        <v>83456.820000000007</v>
      </c>
      <c r="BK149">
        <v>2911.85</v>
      </c>
      <c r="BL149">
        <v>916.73</v>
      </c>
      <c r="BM149">
        <v>2818230</v>
      </c>
      <c r="BN149">
        <v>144379800</v>
      </c>
      <c r="BO149">
        <v>8033.62</v>
      </c>
      <c r="BP149">
        <v>7580747</v>
      </c>
      <c r="BQ149">
        <v>134814.6</v>
      </c>
      <c r="BR149">
        <v>121487100</v>
      </c>
      <c r="BS149">
        <v>26525.35</v>
      </c>
      <c r="BT149">
        <v>645276.1</v>
      </c>
      <c r="BU149">
        <v>8985730</v>
      </c>
      <c r="BV149">
        <v>4.07</v>
      </c>
      <c r="BW149">
        <v>1906.11</v>
      </c>
      <c r="BX149">
        <v>1664966</v>
      </c>
      <c r="BY149">
        <v>23167.94</v>
      </c>
      <c r="BZ149">
        <v>2447.2800000000002</v>
      </c>
      <c r="CA149">
        <v>23396.720000000001</v>
      </c>
      <c r="CB149">
        <v>239357.3</v>
      </c>
      <c r="CC149">
        <v>1826485</v>
      </c>
      <c r="CD149">
        <v>303.33999999999997</v>
      </c>
      <c r="CE149">
        <v>1721959</v>
      </c>
      <c r="CF149">
        <v>102531.6</v>
      </c>
      <c r="CG149">
        <v>9999.5300000000007</v>
      </c>
      <c r="CH149">
        <v>2061051</v>
      </c>
      <c r="CI149">
        <v>1905.72</v>
      </c>
      <c r="CJ149">
        <v>5554.62</v>
      </c>
    </row>
    <row r="150" spans="1:88" s="10" customFormat="1" x14ac:dyDescent="0.25">
      <c r="A150" s="9" t="s">
        <v>101</v>
      </c>
      <c r="B150" t="s">
        <v>106</v>
      </c>
      <c r="C150"/>
      <c r="D150" s="3">
        <v>44163</v>
      </c>
      <c r="E150" s="4">
        <v>0.70416666666666661</v>
      </c>
      <c r="F150">
        <v>2404</v>
      </c>
      <c r="G150" s="40">
        <v>2023.3144818270973</v>
      </c>
      <c r="H150" t="s">
        <v>9</v>
      </c>
      <c r="I150" s="40">
        <f t="shared" si="50"/>
        <v>3813.9477982440785</v>
      </c>
      <c r="J150" s="41">
        <f t="shared" ref="J150:AE150" si="61">$G150*J102</f>
        <v>124413607.48754822</v>
      </c>
      <c r="K150" s="41">
        <f t="shared" si="61"/>
        <v>132749663.15267585</v>
      </c>
      <c r="L150" s="41">
        <f t="shared" si="61"/>
        <v>134611112.4759568</v>
      </c>
      <c r="M150" s="40">
        <f t="shared" si="61"/>
        <v>348819.4166669916</v>
      </c>
      <c r="N150" s="40">
        <f t="shared" si="61"/>
        <v>360149.9777652233</v>
      </c>
      <c r="O150" s="40">
        <f t="shared" si="61"/>
        <v>236525.46292558769</v>
      </c>
      <c r="P150" s="40">
        <f t="shared" si="61"/>
        <v>98859.145582071971</v>
      </c>
      <c r="Q150" s="40">
        <f t="shared" si="61"/>
        <v>102238.08076672323</v>
      </c>
      <c r="R150" s="41">
        <f t="shared" si="61"/>
        <v>231062513.82465452</v>
      </c>
      <c r="S150" s="41">
        <f t="shared" si="61"/>
        <v>124514773.21163957</v>
      </c>
      <c r="T150" s="41">
        <f t="shared" si="61"/>
        <v>224790238.93099052</v>
      </c>
      <c r="U150" s="41">
        <f t="shared" si="61"/>
        <v>176756753.13241524</v>
      </c>
      <c r="V150" s="41">
        <f t="shared" si="61"/>
        <v>236930125.82195309</v>
      </c>
      <c r="W150" s="40">
        <f t="shared" si="61"/>
        <v>3445.704562551547</v>
      </c>
      <c r="X150" s="40">
        <f t="shared" si="61"/>
        <v>3569.1267459429996</v>
      </c>
      <c r="Y150" s="40">
        <f t="shared" si="61"/>
        <v>95723.008135239972</v>
      </c>
      <c r="Z150" s="40">
        <f t="shared" si="61"/>
        <v>320493.01392141223</v>
      </c>
      <c r="AA150" s="40">
        <f t="shared" si="61"/>
        <v>83603.354389095664</v>
      </c>
      <c r="AB150" s="39">
        <f t="shared" si="61"/>
        <v>37.835980810166724</v>
      </c>
      <c r="AC150" s="40">
        <f t="shared" si="61"/>
        <v>3435.5879901424109</v>
      </c>
      <c r="AD150" s="39">
        <f t="shared" si="61"/>
        <v>50.380530597494719</v>
      </c>
      <c r="AE150" s="40">
        <f t="shared" si="61"/>
        <v>262.62621974115723</v>
      </c>
      <c r="AF150" t="s">
        <v>143</v>
      </c>
      <c r="AG150">
        <v>1.48</v>
      </c>
      <c r="AH150" s="17">
        <v>0.57999999999999996</v>
      </c>
      <c r="AI150" s="17">
        <v>0.59</v>
      </c>
      <c r="AJ150" s="17">
        <v>1.03</v>
      </c>
      <c r="AK150">
        <v>4.04</v>
      </c>
      <c r="AL150">
        <v>1.01</v>
      </c>
      <c r="AM150">
        <v>15.31</v>
      </c>
      <c r="AN150">
        <v>4.51</v>
      </c>
      <c r="AO150">
        <v>8.19</v>
      </c>
      <c r="AP150" s="17">
        <v>5.7</v>
      </c>
      <c r="AQ150" s="17">
        <v>2.2999999999999998</v>
      </c>
      <c r="AR150" s="17">
        <v>1.24</v>
      </c>
      <c r="AS150" s="17">
        <v>2.11</v>
      </c>
      <c r="AT150" s="17">
        <v>1.06</v>
      </c>
      <c r="AU150">
        <v>3.52</v>
      </c>
      <c r="AV150">
        <v>0.83</v>
      </c>
      <c r="AW150">
        <v>0.71</v>
      </c>
      <c r="AX150">
        <v>3.79</v>
      </c>
      <c r="AY150">
        <v>0.82</v>
      </c>
      <c r="AZ150" s="16">
        <v>19.48</v>
      </c>
      <c r="BA150">
        <v>1.83</v>
      </c>
      <c r="BB150" s="16">
        <v>4.84</v>
      </c>
      <c r="BC150">
        <v>1.81</v>
      </c>
      <c r="BD150" t="s">
        <v>145</v>
      </c>
      <c r="BE150">
        <v>65566.3</v>
      </c>
      <c r="BF150">
        <v>3233364</v>
      </c>
      <c r="BG150">
        <v>1161853000</v>
      </c>
      <c r="BH150">
        <v>174090000</v>
      </c>
      <c r="BI150">
        <v>1746.84</v>
      </c>
      <c r="BJ150">
        <v>4013802</v>
      </c>
      <c r="BK150">
        <v>17519.759999999998</v>
      </c>
      <c r="BL150">
        <v>924.51</v>
      </c>
      <c r="BM150">
        <v>2180702</v>
      </c>
      <c r="BN150">
        <v>101343500</v>
      </c>
      <c r="BO150">
        <v>5740.22</v>
      </c>
      <c r="BP150">
        <v>4862476</v>
      </c>
      <c r="BQ150">
        <v>99394.1</v>
      </c>
      <c r="BR150">
        <v>78125460</v>
      </c>
      <c r="BS150">
        <v>17618.95</v>
      </c>
      <c r="BT150">
        <v>419086.8</v>
      </c>
      <c r="BU150">
        <v>5261714</v>
      </c>
      <c r="BV150">
        <v>636.32000000000005</v>
      </c>
      <c r="BW150">
        <v>41133.050000000003</v>
      </c>
      <c r="BX150">
        <v>1242246</v>
      </c>
      <c r="BY150">
        <v>377876.7</v>
      </c>
      <c r="BZ150">
        <v>1726.42</v>
      </c>
      <c r="CA150">
        <v>16639.78</v>
      </c>
      <c r="CB150">
        <v>141928.29999999999</v>
      </c>
      <c r="CC150">
        <v>1009954</v>
      </c>
      <c r="CD150">
        <v>161.47999999999999</v>
      </c>
      <c r="CE150">
        <v>1065422</v>
      </c>
      <c r="CF150">
        <v>56354.73</v>
      </c>
      <c r="CG150">
        <v>5954.85</v>
      </c>
      <c r="CH150">
        <v>1332647</v>
      </c>
      <c r="CI150">
        <v>1953.88</v>
      </c>
      <c r="CJ150">
        <v>3341.96</v>
      </c>
    </row>
    <row r="151" spans="1:88" s="10" customFormat="1" x14ac:dyDescent="0.25">
      <c r="A151" s="9" t="s">
        <v>56</v>
      </c>
      <c r="B151" t="s">
        <v>61</v>
      </c>
      <c r="C151"/>
      <c r="D151" s="3">
        <v>44163</v>
      </c>
      <c r="E151" s="4">
        <v>0.60833333333333328</v>
      </c>
      <c r="F151">
        <v>2104</v>
      </c>
      <c r="G151" s="40">
        <v>1996.830144187993</v>
      </c>
      <c r="H151" t="s">
        <v>9</v>
      </c>
      <c r="I151" s="40">
        <f t="shared" si="50"/>
        <v>2014.8016154856848</v>
      </c>
      <c r="J151" s="41">
        <f t="shared" ref="J151:AE151" si="62">$G151*J103</f>
        <v>122785085.56611969</v>
      </c>
      <c r="K151" s="41">
        <f t="shared" si="62"/>
        <v>129035163.91742811</v>
      </c>
      <c r="L151" s="41">
        <f t="shared" si="62"/>
        <v>130572723.12845287</v>
      </c>
      <c r="M151" s="40">
        <f t="shared" si="62"/>
        <v>44768.931832694805</v>
      </c>
      <c r="N151" s="40">
        <f t="shared" si="62"/>
        <v>47005.381594185354</v>
      </c>
      <c r="O151" s="40">
        <f t="shared" si="62"/>
        <v>75400.306244538617</v>
      </c>
      <c r="P151" s="40">
        <f t="shared" si="62"/>
        <v>59305.855282383389</v>
      </c>
      <c r="Q151" s="40">
        <f t="shared" si="62"/>
        <v>65036.757796202932</v>
      </c>
      <c r="R151" s="41">
        <f t="shared" si="62"/>
        <v>214459557.48579046</v>
      </c>
      <c r="S151" s="41">
        <f t="shared" si="62"/>
        <v>114178747.64466944</v>
      </c>
      <c r="T151" s="41">
        <f t="shared" si="62"/>
        <v>205673504.85136327</v>
      </c>
      <c r="U151" s="41">
        <f t="shared" si="62"/>
        <v>159386982.10908559</v>
      </c>
      <c r="V151" s="41">
        <f t="shared" si="62"/>
        <v>216256704.61555964</v>
      </c>
      <c r="W151" s="40">
        <f t="shared" si="62"/>
        <v>1325.6955327264086</v>
      </c>
      <c r="X151" s="40">
        <f t="shared" si="62"/>
        <v>1422.5417947195263</v>
      </c>
      <c r="Y151" s="40">
        <f t="shared" si="62"/>
        <v>93771.143571068154</v>
      </c>
      <c r="Z151" s="40">
        <f t="shared" si="62"/>
        <v>35463.70336077876</v>
      </c>
      <c r="AA151" s="40">
        <f t="shared" si="62"/>
        <v>71845.948587883977</v>
      </c>
      <c r="AB151" s="39">
        <f t="shared" si="62"/>
        <v>55.312194994007406</v>
      </c>
      <c r="AC151" s="40">
        <f t="shared" si="62"/>
        <v>2490.0471898024275</v>
      </c>
      <c r="AD151" s="39">
        <f t="shared" si="62"/>
        <v>-6.1901734469827785</v>
      </c>
      <c r="AE151" s="40">
        <f t="shared" si="62"/>
        <v>211.06494624067088</v>
      </c>
      <c r="AF151" t="s">
        <v>143</v>
      </c>
      <c r="AG151">
        <v>2.52</v>
      </c>
      <c r="AH151" s="17">
        <v>0.98</v>
      </c>
      <c r="AI151" s="17">
        <v>3.03</v>
      </c>
      <c r="AJ151" s="17">
        <v>2.72</v>
      </c>
      <c r="AK151">
        <v>2.4300000000000002</v>
      </c>
      <c r="AL151">
        <v>3.02</v>
      </c>
      <c r="AM151">
        <v>13.66</v>
      </c>
      <c r="AN151">
        <v>2.73</v>
      </c>
      <c r="AO151">
        <v>15.26</v>
      </c>
      <c r="AP151" s="17">
        <v>4.84</v>
      </c>
      <c r="AQ151" s="17">
        <v>1.19</v>
      </c>
      <c r="AR151" s="17">
        <v>3.67</v>
      </c>
      <c r="AS151" s="17">
        <v>0.82</v>
      </c>
      <c r="AT151" s="17">
        <v>3.55</v>
      </c>
      <c r="AU151">
        <v>7.29</v>
      </c>
      <c r="AV151">
        <v>3.35</v>
      </c>
      <c r="AW151">
        <v>3.16</v>
      </c>
      <c r="AX151">
        <v>2.87</v>
      </c>
      <c r="AY151">
        <v>4</v>
      </c>
      <c r="AZ151" s="16">
        <v>6.02</v>
      </c>
      <c r="BA151">
        <v>2.79</v>
      </c>
      <c r="BB151" s="16">
        <v>44.99</v>
      </c>
      <c r="BC151">
        <v>3.5</v>
      </c>
      <c r="BD151" t="s">
        <v>145</v>
      </c>
      <c r="BE151">
        <v>58055.9</v>
      </c>
      <c r="BF151">
        <v>4901975</v>
      </c>
      <c r="BG151">
        <v>1884968000</v>
      </c>
      <c r="BH151">
        <v>281858600</v>
      </c>
      <c r="BI151">
        <v>360.02</v>
      </c>
      <c r="BJ151">
        <v>898774.8</v>
      </c>
      <c r="BK151">
        <v>9123.35</v>
      </c>
      <c r="BL151">
        <v>952.29</v>
      </c>
      <c r="BM151">
        <v>2938994</v>
      </c>
      <c r="BN151">
        <v>146957400</v>
      </c>
      <c r="BO151">
        <v>8085.85</v>
      </c>
      <c r="BP151">
        <v>7422187</v>
      </c>
      <c r="BQ151">
        <v>137704.9</v>
      </c>
      <c r="BR151">
        <v>119030400</v>
      </c>
      <c r="BS151">
        <v>26709.78</v>
      </c>
      <c r="BT151">
        <v>648657.4</v>
      </c>
      <c r="BU151">
        <v>8672078</v>
      </c>
      <c r="BV151">
        <v>377.05</v>
      </c>
      <c r="BW151">
        <v>28847.26</v>
      </c>
      <c r="BX151">
        <v>2030712</v>
      </c>
      <c r="BY151">
        <v>66082.02</v>
      </c>
      <c r="BZ151">
        <v>2423.1999999999998</v>
      </c>
      <c r="CA151">
        <v>23578.91</v>
      </c>
      <c r="CB151">
        <v>228652.6</v>
      </c>
      <c r="CC151">
        <v>1415704</v>
      </c>
      <c r="CD151">
        <v>307.04000000000002</v>
      </c>
      <c r="CE151">
        <v>1654931</v>
      </c>
      <c r="CF151">
        <v>98631</v>
      </c>
      <c r="CG151">
        <v>6798.61</v>
      </c>
      <c r="CH151">
        <v>1986379</v>
      </c>
      <c r="CI151">
        <v>1794.96</v>
      </c>
      <c r="CJ151">
        <v>4075.89</v>
      </c>
    </row>
    <row r="152" spans="1:88" s="10" customFormat="1" x14ac:dyDescent="0.25">
      <c r="A152" s="9" t="s">
        <v>103</v>
      </c>
      <c r="B152" t="s">
        <v>108</v>
      </c>
      <c r="C152"/>
      <c r="D152" s="3">
        <v>44163</v>
      </c>
      <c r="E152" s="4">
        <v>0.70763888888888893</v>
      </c>
      <c r="F152">
        <v>2405</v>
      </c>
      <c r="G152" s="40">
        <v>2015.6675376295993</v>
      </c>
      <c r="H152" t="s">
        <v>9</v>
      </c>
      <c r="I152" s="40">
        <f t="shared" si="50"/>
        <v>1325.3014059914615</v>
      </c>
      <c r="J152" s="41">
        <f t="shared" ref="J152:AE152" si="63">$G152*J104</f>
        <v>126301727.90787069</v>
      </c>
      <c r="K152" s="41">
        <f t="shared" si="63"/>
        <v>143616312.05610895</v>
      </c>
      <c r="L152" s="41">
        <f t="shared" si="63"/>
        <v>145168376.06008375</v>
      </c>
      <c r="M152" s="40">
        <f t="shared" si="63"/>
        <v>525686.09381379955</v>
      </c>
      <c r="N152" s="40">
        <f t="shared" si="63"/>
        <v>583535.75214376906</v>
      </c>
      <c r="O152" s="40">
        <f t="shared" si="63"/>
        <v>430143.45253015653</v>
      </c>
      <c r="P152" s="40">
        <f t="shared" si="63"/>
        <v>341454.08087445411</v>
      </c>
      <c r="Q152" s="40">
        <f t="shared" si="63"/>
        <v>385194.06644101645</v>
      </c>
      <c r="R152" s="41">
        <f t="shared" si="63"/>
        <v>229181399.02848545</v>
      </c>
      <c r="S152" s="41">
        <f t="shared" si="63"/>
        <v>127954575.28872697</v>
      </c>
      <c r="T152" s="41">
        <f t="shared" si="63"/>
        <v>239662870.22415936</v>
      </c>
      <c r="U152" s="41">
        <f t="shared" si="63"/>
        <v>174314928.65420774</v>
      </c>
      <c r="V152" s="41">
        <f t="shared" si="63"/>
        <v>250749041.68112215</v>
      </c>
      <c r="W152" s="40">
        <f t="shared" si="63"/>
        <v>5500.7567101911764</v>
      </c>
      <c r="X152" s="40">
        <f t="shared" si="63"/>
        <v>5903.8902177170958</v>
      </c>
      <c r="Y152" s="40">
        <f t="shared" si="63"/>
        <v>98767.709343850365</v>
      </c>
      <c r="Z152" s="40">
        <f t="shared" si="63"/>
        <v>745595.42216918874</v>
      </c>
      <c r="AA152" s="40">
        <f t="shared" si="63"/>
        <v>146075.42645201707</v>
      </c>
      <c r="AB152" s="40">
        <f t="shared" si="63"/>
        <v>681.09406096504154</v>
      </c>
      <c r="AC152" s="40">
        <f t="shared" si="63"/>
        <v>28320.128903695873</v>
      </c>
      <c r="AD152" s="40">
        <f t="shared" si="63"/>
        <v>140.08889386525718</v>
      </c>
      <c r="AE152" s="40">
        <f t="shared" si="63"/>
        <v>629.69453875548686</v>
      </c>
      <c r="AF152" t="s">
        <v>143</v>
      </c>
      <c r="AG152">
        <v>12.12</v>
      </c>
      <c r="AH152" s="17">
        <v>1.1399999999999999</v>
      </c>
      <c r="AI152" s="17">
        <v>11.19</v>
      </c>
      <c r="AJ152" s="17">
        <v>11.67</v>
      </c>
      <c r="AK152">
        <v>1.36</v>
      </c>
      <c r="AL152">
        <v>12.29</v>
      </c>
      <c r="AM152">
        <v>11.49</v>
      </c>
      <c r="AN152">
        <v>3.85</v>
      </c>
      <c r="AO152">
        <v>14.13</v>
      </c>
      <c r="AP152" s="17">
        <v>4.9000000000000004</v>
      </c>
      <c r="AQ152" s="17">
        <v>2.41</v>
      </c>
      <c r="AR152" s="17">
        <v>11.49</v>
      </c>
      <c r="AS152" s="17">
        <v>0.68</v>
      </c>
      <c r="AT152" s="17">
        <v>11.22</v>
      </c>
      <c r="AU152">
        <v>2.16</v>
      </c>
      <c r="AV152">
        <v>11.35</v>
      </c>
      <c r="AW152">
        <v>11.17</v>
      </c>
      <c r="AX152">
        <v>2.5499999999999998</v>
      </c>
      <c r="AY152">
        <v>12.67</v>
      </c>
      <c r="AZ152">
        <v>12.73</v>
      </c>
      <c r="BA152">
        <v>11.34</v>
      </c>
      <c r="BB152">
        <v>9.86</v>
      </c>
      <c r="BC152">
        <v>10.89</v>
      </c>
      <c r="BD152" t="s">
        <v>145</v>
      </c>
      <c r="BE152">
        <v>20834.07</v>
      </c>
      <c r="BF152">
        <v>3121023</v>
      </c>
      <c r="BG152">
        <v>1140615000</v>
      </c>
      <c r="BH152">
        <v>170312300</v>
      </c>
      <c r="BI152">
        <v>2496.9699999999998</v>
      </c>
      <c r="BJ152">
        <v>5889589</v>
      </c>
      <c r="BK152">
        <v>29967.9</v>
      </c>
      <c r="BL152">
        <v>2643.67</v>
      </c>
      <c r="BM152">
        <v>4767531</v>
      </c>
      <c r="BN152">
        <v>96353730</v>
      </c>
      <c r="BO152">
        <v>5609.06</v>
      </c>
      <c r="BP152">
        <v>4702611</v>
      </c>
      <c r="BQ152">
        <v>93217.78</v>
      </c>
      <c r="BR152">
        <v>75020320</v>
      </c>
      <c r="BS152">
        <v>16690.05</v>
      </c>
      <c r="BT152">
        <v>401388.6</v>
      </c>
      <c r="BU152">
        <v>4792059</v>
      </c>
      <c r="BV152">
        <v>964.86</v>
      </c>
      <c r="BW152">
        <v>60839.92</v>
      </c>
      <c r="BX152">
        <v>1162943</v>
      </c>
      <c r="BY152">
        <v>847183</v>
      </c>
      <c r="BZ152">
        <v>1626.78</v>
      </c>
      <c r="CA152">
        <v>15883.98</v>
      </c>
      <c r="CB152">
        <v>128285</v>
      </c>
      <c r="CC152">
        <v>1585981</v>
      </c>
      <c r="CD152">
        <v>1310.08</v>
      </c>
      <c r="CE152">
        <v>969642.8</v>
      </c>
      <c r="CF152">
        <v>51273.41</v>
      </c>
      <c r="CG152">
        <v>44300.26</v>
      </c>
      <c r="CH152">
        <v>1213702</v>
      </c>
      <c r="CI152">
        <v>2854.05</v>
      </c>
      <c r="CJ152">
        <v>7169.16</v>
      </c>
    </row>
    <row r="153" spans="1:88" s="10" customFormat="1" x14ac:dyDescent="0.25">
      <c r="A153" s="9" t="s">
        <v>58</v>
      </c>
      <c r="B153" t="s">
        <v>63</v>
      </c>
      <c r="C153"/>
      <c r="D153" s="3">
        <v>44163</v>
      </c>
      <c r="E153" s="4">
        <v>0.61249999999999993</v>
      </c>
      <c r="F153">
        <v>2105</v>
      </c>
      <c r="G153" s="40">
        <v>1999.751147680307</v>
      </c>
      <c r="H153" t="s">
        <v>9</v>
      </c>
      <c r="I153" s="40">
        <f t="shared" si="50"/>
        <v>736.70832280542515</v>
      </c>
      <c r="J153" s="41">
        <f t="shared" ref="J153:AE153" si="64">$G153*J105</f>
        <v>125404394.47103205</v>
      </c>
      <c r="K153" s="41">
        <f t="shared" si="64"/>
        <v>133183426.43550844</v>
      </c>
      <c r="L153" s="41">
        <f t="shared" si="64"/>
        <v>134863217.39955992</v>
      </c>
      <c r="M153" s="40">
        <f t="shared" si="64"/>
        <v>18511.6963740766</v>
      </c>
      <c r="N153" s="40">
        <f t="shared" si="64"/>
        <v>17271.850662514811</v>
      </c>
      <c r="O153" s="40">
        <f t="shared" si="64"/>
        <v>94468.244216417705</v>
      </c>
      <c r="P153" s="40">
        <f t="shared" si="64"/>
        <v>193855.87625612895</v>
      </c>
      <c r="Q153" s="40">
        <f t="shared" si="64"/>
        <v>196415.55772515974</v>
      </c>
      <c r="R153" s="41">
        <f t="shared" si="64"/>
        <v>218772775.5562256</v>
      </c>
      <c r="S153" s="41">
        <f t="shared" si="64"/>
        <v>113845832.83743988</v>
      </c>
      <c r="T153" s="41">
        <f t="shared" si="64"/>
        <v>208174094.47351995</v>
      </c>
      <c r="U153" s="41">
        <f t="shared" si="64"/>
        <v>161339922.59484717</v>
      </c>
      <c r="V153" s="41">
        <f t="shared" si="64"/>
        <v>219372700.90052968</v>
      </c>
      <c r="W153" s="40">
        <f t="shared" si="64"/>
        <v>60.392484659945275</v>
      </c>
      <c r="X153" s="39">
        <f t="shared" si="64"/>
        <v>13.198357574690027</v>
      </c>
      <c r="Y153" s="40">
        <f t="shared" si="64"/>
        <v>85009.42128788984</v>
      </c>
      <c r="Z153" s="39">
        <f t="shared" si="64"/>
        <v>1770.7796412709117</v>
      </c>
      <c r="AA153" s="40">
        <f t="shared" si="64"/>
        <v>117345.39734588041</v>
      </c>
      <c r="AB153" s="39">
        <f t="shared" si="64"/>
        <v>94.18827905574247</v>
      </c>
      <c r="AC153" s="40">
        <f t="shared" si="64"/>
        <v>23937.021237733275</v>
      </c>
      <c r="AD153" s="39">
        <f t="shared" si="64"/>
        <v>-8.3989548202572895</v>
      </c>
      <c r="AE153" s="40">
        <f t="shared" si="64"/>
        <v>371.35378812423301</v>
      </c>
      <c r="AF153" t="s">
        <v>143</v>
      </c>
      <c r="AG153">
        <v>1.1100000000000001</v>
      </c>
      <c r="AH153" s="17">
        <v>1.25</v>
      </c>
      <c r="AI153" s="17">
        <v>0.96</v>
      </c>
      <c r="AJ153" s="17">
        <v>0.68</v>
      </c>
      <c r="AK153">
        <v>29.63</v>
      </c>
      <c r="AL153">
        <v>1.1299999999999999</v>
      </c>
      <c r="AM153">
        <v>13.59</v>
      </c>
      <c r="AN153">
        <v>2.09</v>
      </c>
      <c r="AO153">
        <v>1.76</v>
      </c>
      <c r="AP153" s="17">
        <v>5.54</v>
      </c>
      <c r="AQ153" s="17">
        <v>3.41</v>
      </c>
      <c r="AR153" s="17">
        <v>0.79</v>
      </c>
      <c r="AS153" s="17">
        <v>1.41</v>
      </c>
      <c r="AT153" s="17">
        <v>0.53</v>
      </c>
      <c r="AU153">
        <v>38.67</v>
      </c>
      <c r="AV153" s="16">
        <v>49.08</v>
      </c>
      <c r="AW153">
        <v>1.19</v>
      </c>
      <c r="AX153" s="16">
        <v>2.3199999999999998</v>
      </c>
      <c r="AY153">
        <v>0.31</v>
      </c>
      <c r="AZ153" s="16">
        <v>9.18</v>
      </c>
      <c r="BA153">
        <v>0.42</v>
      </c>
      <c r="BB153" s="16">
        <v>49.99</v>
      </c>
      <c r="BC153">
        <v>0.7</v>
      </c>
      <c r="BD153" t="s">
        <v>145</v>
      </c>
      <c r="BE153">
        <v>21115.54</v>
      </c>
      <c r="BF153">
        <v>4948729</v>
      </c>
      <c r="BG153">
        <v>1909294000</v>
      </c>
      <c r="BH153">
        <v>285646700</v>
      </c>
      <c r="BI153">
        <v>157.78</v>
      </c>
      <c r="BJ153">
        <v>341518.6</v>
      </c>
      <c r="BK153">
        <v>11014.83</v>
      </c>
      <c r="BL153">
        <v>2504.75</v>
      </c>
      <c r="BM153">
        <v>5229387</v>
      </c>
      <c r="BN153">
        <v>146342400</v>
      </c>
      <c r="BO153">
        <v>7968</v>
      </c>
      <c r="BP153">
        <v>7376842</v>
      </c>
      <c r="BQ153">
        <v>137779.6</v>
      </c>
      <c r="BR153">
        <v>118489600</v>
      </c>
      <c r="BS153">
        <v>26440.74</v>
      </c>
      <c r="BT153">
        <v>632493.19999999995</v>
      </c>
      <c r="BU153">
        <v>8518077</v>
      </c>
      <c r="BV153">
        <v>18.89</v>
      </c>
      <c r="BW153">
        <v>2690.65</v>
      </c>
      <c r="BX153">
        <v>1806923</v>
      </c>
      <c r="BY153">
        <v>3599.03</v>
      </c>
      <c r="BZ153">
        <v>2447.2800000000002</v>
      </c>
      <c r="CA153">
        <v>23064.47</v>
      </c>
      <c r="CB153">
        <v>226483.6</v>
      </c>
      <c r="CC153">
        <v>2288354</v>
      </c>
      <c r="CD153">
        <v>421.12</v>
      </c>
      <c r="CE153">
        <v>1625789</v>
      </c>
      <c r="CF153">
        <v>97056.93</v>
      </c>
      <c r="CG153">
        <v>63781.18</v>
      </c>
      <c r="CH153">
        <v>1964784</v>
      </c>
      <c r="CI153">
        <v>1730.51</v>
      </c>
      <c r="CJ153">
        <v>6999.79</v>
      </c>
    </row>
    <row r="154" spans="1:88" s="10" customFormat="1" x14ac:dyDescent="0.25">
      <c r="A154" s="9" t="s">
        <v>105</v>
      </c>
      <c r="B154" t="s">
        <v>110</v>
      </c>
      <c r="C154"/>
      <c r="D154" s="3">
        <v>44163</v>
      </c>
      <c r="E154" s="4">
        <v>0.71180555555555547</v>
      </c>
      <c r="F154">
        <v>2406</v>
      </c>
      <c r="G154" s="40">
        <v>2006.8134737230953</v>
      </c>
      <c r="H154" t="s">
        <v>9</v>
      </c>
      <c r="I154" s="40">
        <f t="shared" si="50"/>
        <v>810.15059934201361</v>
      </c>
      <c r="J154" s="40">
        <f t="shared" ref="J154:AE154" si="65">$G154*J106</f>
        <v>23419513.238348521</v>
      </c>
      <c r="K154" s="41">
        <f t="shared" si="65"/>
        <v>24924623.343640845</v>
      </c>
      <c r="L154" s="41">
        <f t="shared" si="65"/>
        <v>25105236.556275923</v>
      </c>
      <c r="M154" s="41">
        <f t="shared" si="65"/>
        <v>2048956.5566712802</v>
      </c>
      <c r="N154" s="41">
        <f t="shared" si="65"/>
        <v>2083072.3857245729</v>
      </c>
      <c r="O154" s="40">
        <f t="shared" si="65"/>
        <v>1848275.2092989706</v>
      </c>
      <c r="P154" s="40">
        <f t="shared" si="65"/>
        <v>1725658.9060544895</v>
      </c>
      <c r="Q154" s="40">
        <f t="shared" si="65"/>
        <v>1763386.9993604838</v>
      </c>
      <c r="R154" s="41">
        <f t="shared" si="65"/>
        <v>374672075.54410189</v>
      </c>
      <c r="S154" s="41">
        <f t="shared" si="65"/>
        <v>208106557.22508499</v>
      </c>
      <c r="T154" s="41">
        <f t="shared" si="65"/>
        <v>351393039.248914</v>
      </c>
      <c r="U154" s="41">
        <f t="shared" si="65"/>
        <v>281355249.01597798</v>
      </c>
      <c r="V154" s="41">
        <f t="shared" si="65"/>
        <v>370457767.24928337</v>
      </c>
      <c r="W154" s="40">
        <f t="shared" si="65"/>
        <v>3010.2202105846427</v>
      </c>
      <c r="X154" s="40">
        <f t="shared" si="65"/>
        <v>2937.9749255306115</v>
      </c>
      <c r="Y154" s="41">
        <f t="shared" si="65"/>
        <v>796905.63041544124</v>
      </c>
      <c r="Z154" s="41">
        <f t="shared" si="65"/>
        <v>4898631.6893580751</v>
      </c>
      <c r="AA154" s="40">
        <f t="shared" si="65"/>
        <v>447519.40464025026</v>
      </c>
      <c r="AB154" s="39">
        <f t="shared" si="65"/>
        <v>449.52621811397336</v>
      </c>
      <c r="AC154" s="40">
        <f t="shared" si="65"/>
        <v>52638.717415756793</v>
      </c>
      <c r="AD154" s="40">
        <f t="shared" si="65"/>
        <v>1490.6610482815151</v>
      </c>
      <c r="AE154" s="40">
        <f t="shared" si="65"/>
        <v>185.22888362464167</v>
      </c>
      <c r="AF154" t="s">
        <v>143</v>
      </c>
      <c r="AG154">
        <v>1.83</v>
      </c>
      <c r="AH154">
        <v>1.28</v>
      </c>
      <c r="AI154" s="17">
        <v>0.61</v>
      </c>
      <c r="AJ154" s="17">
        <v>0.63</v>
      </c>
      <c r="AK154" s="17">
        <v>3.54</v>
      </c>
      <c r="AL154" s="17">
        <v>0.56999999999999995</v>
      </c>
      <c r="AM154">
        <v>7.95</v>
      </c>
      <c r="AN154">
        <v>1.1499999999999999</v>
      </c>
      <c r="AO154">
        <v>0.65</v>
      </c>
      <c r="AP154" s="17">
        <v>3.05</v>
      </c>
      <c r="AQ154" s="17">
        <v>0.69</v>
      </c>
      <c r="AR154" s="17">
        <v>0.63</v>
      </c>
      <c r="AS154" s="17">
        <v>0.84</v>
      </c>
      <c r="AT154" s="17">
        <v>0.7</v>
      </c>
      <c r="AU154">
        <v>4.43</v>
      </c>
      <c r="AV154">
        <v>0.37</v>
      </c>
      <c r="AW154" s="17">
        <v>0.32</v>
      </c>
      <c r="AX154" s="17">
        <v>2.87</v>
      </c>
      <c r="AY154">
        <v>0.56000000000000005</v>
      </c>
      <c r="AZ154" s="16">
        <v>2.86</v>
      </c>
      <c r="BA154">
        <v>0.86</v>
      </c>
      <c r="BB154">
        <v>0.65</v>
      </c>
      <c r="BC154">
        <v>2.46</v>
      </c>
      <c r="BD154" t="s">
        <v>145</v>
      </c>
      <c r="BE154">
        <v>11468.12</v>
      </c>
      <c r="BF154">
        <v>514656.4</v>
      </c>
      <c r="BG154">
        <v>176821900</v>
      </c>
      <c r="BH154">
        <v>26308250</v>
      </c>
      <c r="BI154">
        <v>8622.81</v>
      </c>
      <c r="BJ154">
        <v>18747020</v>
      </c>
      <c r="BK154">
        <v>119291.3</v>
      </c>
      <c r="BL154">
        <v>11302.49</v>
      </c>
      <c r="BM154">
        <v>16407180</v>
      </c>
      <c r="BN154">
        <v>147910400</v>
      </c>
      <c r="BO154">
        <v>8109.19</v>
      </c>
      <c r="BP154">
        <v>6161752</v>
      </c>
      <c r="BQ154">
        <v>133745</v>
      </c>
      <c r="BR154">
        <v>98990970</v>
      </c>
      <c r="BS154">
        <v>14771.67</v>
      </c>
      <c r="BT154">
        <v>376343.5</v>
      </c>
      <c r="BU154">
        <v>4229981</v>
      </c>
      <c r="BV154">
        <v>470.01</v>
      </c>
      <c r="BW154">
        <v>27657.599999999999</v>
      </c>
      <c r="BX154">
        <v>8376056</v>
      </c>
      <c r="BY154">
        <v>5242563</v>
      </c>
      <c r="BZ154">
        <v>1480.83</v>
      </c>
      <c r="CA154">
        <v>14900.93</v>
      </c>
      <c r="CB154">
        <v>115062.5</v>
      </c>
      <c r="CC154">
        <v>4418516</v>
      </c>
      <c r="CD154">
        <v>818.18</v>
      </c>
      <c r="CE154">
        <v>879398</v>
      </c>
      <c r="CF154">
        <v>48395.95</v>
      </c>
      <c r="CG154">
        <v>75563.06</v>
      </c>
      <c r="CH154">
        <v>1132103</v>
      </c>
      <c r="CI154">
        <v>17989.82</v>
      </c>
      <c r="CJ154">
        <v>2039.45</v>
      </c>
    </row>
    <row r="155" spans="1:88" s="10" customFormat="1" x14ac:dyDescent="0.25">
      <c r="A155" s="9" t="s">
        <v>60</v>
      </c>
      <c r="B155" t="s">
        <v>65</v>
      </c>
      <c r="C155"/>
      <c r="D155" s="3">
        <v>44163</v>
      </c>
      <c r="E155" s="4">
        <v>0.61597222222222225</v>
      </c>
      <c r="F155">
        <v>2106</v>
      </c>
      <c r="G155" s="40">
        <v>1971.161230304828</v>
      </c>
      <c r="H155" t="s">
        <v>9</v>
      </c>
      <c r="I155" s="40">
        <f t="shared" si="50"/>
        <v>481.35757244043901</v>
      </c>
      <c r="J155" s="40">
        <f t="shared" ref="J155:AE155" si="66">$G155*J107</f>
        <v>15810684.228275025</v>
      </c>
      <c r="K155" s="40">
        <f t="shared" si="66"/>
        <v>16226599.247869344</v>
      </c>
      <c r="L155" s="40">
        <f t="shared" si="66"/>
        <v>16323186.148154281</v>
      </c>
      <c r="M155" s="40">
        <f t="shared" si="66"/>
        <v>192385.33607775121</v>
      </c>
      <c r="N155" s="40">
        <f t="shared" si="66"/>
        <v>192878.1263853274</v>
      </c>
      <c r="O155" s="40">
        <f t="shared" si="66"/>
        <v>354217.67308577755</v>
      </c>
      <c r="P155" s="40">
        <f t="shared" si="66"/>
        <v>933344.84254933603</v>
      </c>
      <c r="Q155" s="40">
        <f t="shared" si="66"/>
        <v>916195.73984568403</v>
      </c>
      <c r="R155" s="41">
        <f t="shared" si="66"/>
        <v>361313853.51487499</v>
      </c>
      <c r="S155" s="41">
        <f t="shared" si="66"/>
        <v>192996396.05914572</v>
      </c>
      <c r="T155" s="41">
        <f t="shared" si="66"/>
        <v>336871454.25909513</v>
      </c>
      <c r="U155" s="41">
        <f t="shared" si="66"/>
        <v>268472159.56751758</v>
      </c>
      <c r="V155" s="41">
        <f t="shared" si="66"/>
        <v>355203253.70093</v>
      </c>
      <c r="W155" s="40">
        <f t="shared" si="66"/>
        <v>302.96748109785204</v>
      </c>
      <c r="X155" s="40">
        <f t="shared" si="66"/>
        <v>261.96732750751164</v>
      </c>
      <c r="Y155" s="41">
        <f t="shared" si="66"/>
        <v>651468.78661574563</v>
      </c>
      <c r="Z155" s="41">
        <f t="shared" si="66"/>
        <v>1965247.7466139134</v>
      </c>
      <c r="AA155" s="40">
        <f t="shared" si="66"/>
        <v>399948.61362884962</v>
      </c>
      <c r="AB155" s="39">
        <f t="shared" si="66"/>
        <v>242.64994745052434</v>
      </c>
      <c r="AC155" s="40">
        <f t="shared" si="66"/>
        <v>18310.116668301547</v>
      </c>
      <c r="AD155" s="40">
        <f t="shared" si="66"/>
        <v>177.60162685046501</v>
      </c>
      <c r="AE155" s="40">
        <f t="shared" si="66"/>
        <v>120.83218341768595</v>
      </c>
      <c r="AF155" t="s">
        <v>143</v>
      </c>
      <c r="AG155">
        <v>1.04</v>
      </c>
      <c r="AH155">
        <v>0.74</v>
      </c>
      <c r="AI155">
        <v>0.78</v>
      </c>
      <c r="AJ155">
        <v>0.64</v>
      </c>
      <c r="AK155">
        <v>6.85</v>
      </c>
      <c r="AL155">
        <v>0.21</v>
      </c>
      <c r="AM155">
        <v>9.49</v>
      </c>
      <c r="AN155">
        <v>1.49</v>
      </c>
      <c r="AO155">
        <v>1.06</v>
      </c>
      <c r="AP155" s="17">
        <v>4.45</v>
      </c>
      <c r="AQ155" s="17">
        <v>1.88</v>
      </c>
      <c r="AR155" s="17">
        <v>0.92</v>
      </c>
      <c r="AS155" s="17">
        <v>0.95</v>
      </c>
      <c r="AT155" s="17">
        <v>0.65</v>
      </c>
      <c r="AU155">
        <v>10.33</v>
      </c>
      <c r="AV155">
        <v>1.52</v>
      </c>
      <c r="AW155" s="17">
        <v>0.55000000000000004</v>
      </c>
      <c r="AX155" s="17">
        <v>2.4500000000000002</v>
      </c>
      <c r="AY155">
        <v>0.39</v>
      </c>
      <c r="AZ155" s="16">
        <v>0.99</v>
      </c>
      <c r="BA155">
        <v>1.18</v>
      </c>
      <c r="BB155">
        <v>2.57</v>
      </c>
      <c r="BC155">
        <v>2.46</v>
      </c>
      <c r="BD155" t="s">
        <v>145</v>
      </c>
      <c r="BE155">
        <v>12778.13</v>
      </c>
      <c r="BF155">
        <v>588875.30000000005</v>
      </c>
      <c r="BG155">
        <v>213130300</v>
      </c>
      <c r="BH155">
        <v>31682950</v>
      </c>
      <c r="BI155">
        <v>1387.89</v>
      </c>
      <c r="BJ155">
        <v>3238272</v>
      </c>
      <c r="BK155">
        <v>39554.93</v>
      </c>
      <c r="BL155">
        <v>10469.65</v>
      </c>
      <c r="BM155">
        <v>16519340</v>
      </c>
      <c r="BN155">
        <v>243296500</v>
      </c>
      <c r="BO155">
        <v>12749.34</v>
      </c>
      <c r="BP155">
        <v>10935750</v>
      </c>
      <c r="BQ155">
        <v>216364.2</v>
      </c>
      <c r="BR155">
        <v>175706400</v>
      </c>
      <c r="BS155">
        <v>24597.18</v>
      </c>
      <c r="BT155">
        <v>630149.6</v>
      </c>
      <c r="BU155">
        <v>7693269</v>
      </c>
      <c r="BV155">
        <v>81.849999999999994</v>
      </c>
      <c r="BW155">
        <v>6577.48</v>
      </c>
      <c r="BX155">
        <v>12680590</v>
      </c>
      <c r="BY155">
        <v>3587369</v>
      </c>
      <c r="BZ155">
        <v>2268.7199999999998</v>
      </c>
      <c r="CA155">
        <v>23032.58</v>
      </c>
      <c r="CB155">
        <v>206653</v>
      </c>
      <c r="CC155">
        <v>7218686</v>
      </c>
      <c r="CD155">
        <v>828.18</v>
      </c>
      <c r="CE155">
        <v>1512604</v>
      </c>
      <c r="CF155">
        <v>94653.91</v>
      </c>
      <c r="CG155">
        <v>46045.919999999998</v>
      </c>
      <c r="CH155">
        <v>1851731</v>
      </c>
      <c r="CI155">
        <v>5139.9799999999996</v>
      </c>
      <c r="CJ155">
        <v>2253.19</v>
      </c>
    </row>
    <row r="156" spans="1:88" s="10" customFormat="1" x14ac:dyDescent="0.25">
      <c r="A156" s="9" t="s">
        <v>107</v>
      </c>
      <c r="B156" t="s">
        <v>112</v>
      </c>
      <c r="C156"/>
      <c r="D156" s="3">
        <v>44163</v>
      </c>
      <c r="E156" s="4">
        <v>0.71527777777777779</v>
      </c>
      <c r="F156">
        <v>2407</v>
      </c>
      <c r="G156" s="40">
        <v>2022.8702720160823</v>
      </c>
      <c r="H156" t="s">
        <v>9</v>
      </c>
      <c r="I156" s="40">
        <f t="shared" si="50"/>
        <v>2059.2819369123717</v>
      </c>
      <c r="J156" s="41">
        <f t="shared" ref="J156:AE156" si="67">$G156*J108</f>
        <v>119308888.64350854</v>
      </c>
      <c r="K156" s="41">
        <f t="shared" si="67"/>
        <v>122302736.64609234</v>
      </c>
      <c r="L156" s="41">
        <f t="shared" si="67"/>
        <v>123435543.99842134</v>
      </c>
      <c r="M156" s="40">
        <f t="shared" si="67"/>
        <v>1468401.5304564741</v>
      </c>
      <c r="N156" s="40">
        <f t="shared" si="67"/>
        <v>1485191.3537142077</v>
      </c>
      <c r="O156" s="40">
        <f t="shared" si="67"/>
        <v>1511690.9542776181</v>
      </c>
      <c r="P156" s="40">
        <f t="shared" si="67"/>
        <v>1118647.2604248936</v>
      </c>
      <c r="Q156" s="40">
        <f t="shared" si="67"/>
        <v>1106712.3258199987</v>
      </c>
      <c r="R156" s="41">
        <f t="shared" si="67"/>
        <v>234248377.49946234</v>
      </c>
      <c r="S156" s="41">
        <f t="shared" si="67"/>
        <v>127319454.92069222</v>
      </c>
      <c r="T156" s="41">
        <f t="shared" si="67"/>
        <v>221908868.84016421</v>
      </c>
      <c r="U156" s="41">
        <f t="shared" si="67"/>
        <v>178882418.15438214</v>
      </c>
      <c r="V156" s="41">
        <f t="shared" si="67"/>
        <v>231820933.17304301</v>
      </c>
      <c r="W156" s="40">
        <f t="shared" si="67"/>
        <v>27895.381051101773</v>
      </c>
      <c r="X156" s="40">
        <f t="shared" si="67"/>
        <v>28036.981970142901</v>
      </c>
      <c r="Y156" s="41">
        <f t="shared" si="67"/>
        <v>843739.19045790797</v>
      </c>
      <c r="Z156" s="41">
        <f t="shared" si="67"/>
        <v>7211532.5197373331</v>
      </c>
      <c r="AA156" s="40">
        <f t="shared" si="67"/>
        <v>117973.79426397792</v>
      </c>
      <c r="AB156" s="40">
        <f t="shared" si="67"/>
        <v>677.25696707098427</v>
      </c>
      <c r="AC156" s="40">
        <f t="shared" si="67"/>
        <v>41509.297981770003</v>
      </c>
      <c r="AD156" s="40">
        <f t="shared" si="67"/>
        <v>865.58618939568157</v>
      </c>
      <c r="AE156" s="40">
        <f t="shared" si="67"/>
        <v>2449.6958994114757</v>
      </c>
      <c r="AF156" t="s">
        <v>143</v>
      </c>
      <c r="AG156">
        <v>0.51</v>
      </c>
      <c r="AH156" s="17">
        <v>0.66</v>
      </c>
      <c r="AI156" s="17">
        <v>0.99</v>
      </c>
      <c r="AJ156" s="17">
        <v>0.78</v>
      </c>
      <c r="AK156">
        <v>4.82</v>
      </c>
      <c r="AL156">
        <v>0.62</v>
      </c>
      <c r="AM156">
        <v>7.68</v>
      </c>
      <c r="AN156">
        <v>1.68</v>
      </c>
      <c r="AO156">
        <v>1.67</v>
      </c>
      <c r="AP156" s="17">
        <v>3.05</v>
      </c>
      <c r="AQ156" s="17">
        <v>1.47</v>
      </c>
      <c r="AR156" s="17">
        <v>0.76</v>
      </c>
      <c r="AS156" s="17">
        <v>0.25</v>
      </c>
      <c r="AT156" s="17">
        <v>1.53</v>
      </c>
      <c r="AU156">
        <v>1.45</v>
      </c>
      <c r="AV156">
        <v>1.03</v>
      </c>
      <c r="AW156" s="17">
        <v>1.76</v>
      </c>
      <c r="AX156" s="17">
        <v>2.35</v>
      </c>
      <c r="AY156">
        <v>1.1100000000000001</v>
      </c>
      <c r="AZ156">
        <v>1.52</v>
      </c>
      <c r="BA156">
        <v>1.02</v>
      </c>
      <c r="BB156">
        <v>2.68</v>
      </c>
      <c r="BC156">
        <v>1.19</v>
      </c>
      <c r="BD156" t="s">
        <v>145</v>
      </c>
      <c r="BE156">
        <v>29071.29</v>
      </c>
      <c r="BF156">
        <v>2445110</v>
      </c>
      <c r="BG156">
        <v>875894800</v>
      </c>
      <c r="BH156">
        <v>130616300</v>
      </c>
      <c r="BI156">
        <v>5765.8</v>
      </c>
      <c r="BJ156">
        <v>13505260</v>
      </c>
      <c r="BK156">
        <v>95567.76</v>
      </c>
      <c r="BL156">
        <v>6881.86</v>
      </c>
      <c r="BM156">
        <v>10725260</v>
      </c>
      <c r="BN156">
        <v>90574520</v>
      </c>
      <c r="BO156">
        <v>4628.6899999999996</v>
      </c>
      <c r="BP156">
        <v>3928663</v>
      </c>
      <c r="BQ156">
        <v>79341.77</v>
      </c>
      <c r="BR156">
        <v>62496050</v>
      </c>
      <c r="BS156">
        <v>13891.16</v>
      </c>
      <c r="BT156">
        <v>371644.5</v>
      </c>
      <c r="BU156">
        <v>4304545</v>
      </c>
      <c r="BV156">
        <v>4053.58</v>
      </c>
      <c r="BW156">
        <v>255824.9</v>
      </c>
      <c r="BX156">
        <v>8951909</v>
      </c>
      <c r="BY156">
        <v>7566409</v>
      </c>
      <c r="BZ156">
        <v>1479.35</v>
      </c>
      <c r="CA156">
        <v>15247.26</v>
      </c>
      <c r="CB156">
        <v>119963</v>
      </c>
      <c r="CC156">
        <v>1204681</v>
      </c>
      <c r="CD156">
        <v>1204.1400000000001</v>
      </c>
      <c r="CE156">
        <v>891599</v>
      </c>
      <c r="CF156">
        <v>47438.59</v>
      </c>
      <c r="CG156">
        <v>59923.95</v>
      </c>
      <c r="CH156">
        <v>1130842</v>
      </c>
      <c r="CI156">
        <v>10813.91</v>
      </c>
      <c r="CJ156">
        <v>25877.79</v>
      </c>
    </row>
    <row r="157" spans="1:88" s="10" customFormat="1" x14ac:dyDescent="0.25">
      <c r="A157" s="9" t="s">
        <v>62</v>
      </c>
      <c r="B157" t="s">
        <v>67</v>
      </c>
      <c r="C157"/>
      <c r="D157" s="3">
        <v>44163</v>
      </c>
      <c r="E157" s="4">
        <v>0.62013888888888891</v>
      </c>
      <c r="F157">
        <v>2107</v>
      </c>
      <c r="G157" s="40">
        <v>2002.2111104005562</v>
      </c>
      <c r="H157" t="s">
        <v>9</v>
      </c>
      <c r="I157" s="40">
        <f t="shared" si="50"/>
        <v>1662.4358849655819</v>
      </c>
      <c r="J157" s="41">
        <f t="shared" ref="J157:AE157" si="68">$G157*J109</f>
        <v>111383004.07158294</v>
      </c>
      <c r="K157" s="41">
        <f t="shared" si="68"/>
        <v>118691074.62454498</v>
      </c>
      <c r="L157" s="41">
        <f t="shared" si="68"/>
        <v>120372931.95728144</v>
      </c>
      <c r="M157" s="40">
        <f t="shared" si="68"/>
        <v>111463.09251599897</v>
      </c>
      <c r="N157" s="40">
        <f t="shared" si="68"/>
        <v>114206.12173724773</v>
      </c>
      <c r="O157" s="40">
        <f t="shared" si="68"/>
        <v>341977.65765641502</v>
      </c>
      <c r="P157" s="40">
        <f t="shared" si="68"/>
        <v>710784.94419219741</v>
      </c>
      <c r="Q157" s="40">
        <f t="shared" si="68"/>
        <v>721997.32641044061</v>
      </c>
      <c r="R157" s="41">
        <f t="shared" si="68"/>
        <v>211233272.14725867</v>
      </c>
      <c r="S157" s="41">
        <f t="shared" si="68"/>
        <v>112243954.84905519</v>
      </c>
      <c r="T157" s="41">
        <f t="shared" si="68"/>
        <v>201822879.92837608</v>
      </c>
      <c r="U157" s="41">
        <f t="shared" si="68"/>
        <v>155471692.7226032</v>
      </c>
      <c r="V157" s="41">
        <f t="shared" si="68"/>
        <v>212634819.92453906</v>
      </c>
      <c r="W157" s="40">
        <f t="shared" si="68"/>
        <v>822.70854526358858</v>
      </c>
      <c r="X157" s="40">
        <f t="shared" si="68"/>
        <v>805.08908749206364</v>
      </c>
      <c r="Y157" s="41">
        <f t="shared" si="68"/>
        <v>770250.61417109391</v>
      </c>
      <c r="Z157" s="40">
        <f t="shared" si="68"/>
        <v>1066978.3007324564</v>
      </c>
      <c r="AA157" s="40">
        <f t="shared" si="68"/>
        <v>99790.20174236373</v>
      </c>
      <c r="AB157" s="39">
        <f t="shared" si="68"/>
        <v>49.654835537933792</v>
      </c>
      <c r="AC157" s="40">
        <f t="shared" si="68"/>
        <v>22905.295102982363</v>
      </c>
      <c r="AD157" s="39">
        <f t="shared" si="68"/>
        <v>56.061911091215578</v>
      </c>
      <c r="AE157" s="40">
        <f t="shared" si="68"/>
        <v>1628.3982960887724</v>
      </c>
      <c r="AF157" t="s">
        <v>143</v>
      </c>
      <c r="AG157">
        <v>1.73</v>
      </c>
      <c r="AH157" s="17">
        <v>0.11</v>
      </c>
      <c r="AI157" s="17">
        <v>0.94</v>
      </c>
      <c r="AJ157" s="17">
        <v>1.38</v>
      </c>
      <c r="AK157">
        <v>6.73</v>
      </c>
      <c r="AL157">
        <v>2.3199999999999998</v>
      </c>
      <c r="AM157">
        <v>8.2200000000000006</v>
      </c>
      <c r="AN157">
        <v>0.71</v>
      </c>
      <c r="AO157">
        <v>1.35</v>
      </c>
      <c r="AP157" s="17">
        <v>3.18</v>
      </c>
      <c r="AQ157" s="17">
        <v>0.73</v>
      </c>
      <c r="AR157" s="17">
        <v>1.26</v>
      </c>
      <c r="AS157" s="17">
        <v>0.99</v>
      </c>
      <c r="AT157" s="17">
        <v>1.08</v>
      </c>
      <c r="AU157">
        <v>5.21</v>
      </c>
      <c r="AV157">
        <v>2.84</v>
      </c>
      <c r="AW157" s="17">
        <v>1.46</v>
      </c>
      <c r="AX157">
        <v>1.73</v>
      </c>
      <c r="AY157">
        <v>0.42</v>
      </c>
      <c r="AZ157" s="16">
        <v>9.77</v>
      </c>
      <c r="BA157">
        <v>1.58</v>
      </c>
      <c r="BB157" s="16">
        <v>9.58</v>
      </c>
      <c r="BC157">
        <v>0.94</v>
      </c>
      <c r="BD157" t="s">
        <v>145</v>
      </c>
      <c r="BE157">
        <v>41793.129999999997</v>
      </c>
      <c r="BF157">
        <v>3927485</v>
      </c>
      <c r="BG157">
        <v>1510704000</v>
      </c>
      <c r="BH157">
        <v>226358800</v>
      </c>
      <c r="BI157">
        <v>767.83</v>
      </c>
      <c r="BJ157">
        <v>1867940</v>
      </c>
      <c r="BK157">
        <v>36621.33</v>
      </c>
      <c r="BL157">
        <v>7604.48</v>
      </c>
      <c r="BM157">
        <v>12959810</v>
      </c>
      <c r="BN157">
        <v>136381000</v>
      </c>
      <c r="BO157">
        <v>7020.83</v>
      </c>
      <c r="BP157">
        <v>6349503</v>
      </c>
      <c r="BQ157">
        <v>118620.8</v>
      </c>
      <c r="BR157">
        <v>101885000</v>
      </c>
      <c r="BS157">
        <v>23652.99</v>
      </c>
      <c r="BT157">
        <v>614571.30000000005</v>
      </c>
      <c r="BU157">
        <v>7572193</v>
      </c>
      <c r="BV157">
        <v>207.41</v>
      </c>
      <c r="BW157">
        <v>15172.17</v>
      </c>
      <c r="BX157">
        <v>14526050</v>
      </c>
      <c r="BY157">
        <v>1871872</v>
      </c>
      <c r="BZ157">
        <v>2218.35</v>
      </c>
      <c r="CA157">
        <v>23054.5</v>
      </c>
      <c r="CB157">
        <v>205080.2</v>
      </c>
      <c r="CC157">
        <v>1760025</v>
      </c>
      <c r="CD157">
        <v>257.77999999999997</v>
      </c>
      <c r="CE157">
        <v>1476642</v>
      </c>
      <c r="CF157">
        <v>89254.85</v>
      </c>
      <c r="CG157">
        <v>55359.28</v>
      </c>
      <c r="CH157">
        <v>1815353</v>
      </c>
      <c r="CI157">
        <v>2775.54</v>
      </c>
      <c r="CJ157">
        <v>27942.400000000001</v>
      </c>
    </row>
    <row r="158" spans="1:88" s="10" customFormat="1" x14ac:dyDescent="0.25">
      <c r="A158" s="9" t="s">
        <v>109</v>
      </c>
      <c r="B158" t="s">
        <v>114</v>
      </c>
      <c r="C158"/>
      <c r="D158" s="3">
        <v>44163</v>
      </c>
      <c r="E158" s="4">
        <v>0.71944444444444444</v>
      </c>
      <c r="F158">
        <v>2408</v>
      </c>
      <c r="G158" s="40">
        <v>2009.0331426295588</v>
      </c>
      <c r="H158" t="s">
        <v>9</v>
      </c>
      <c r="I158" s="40">
        <f t="shared" si="50"/>
        <v>2037.1596066263726</v>
      </c>
      <c r="J158" s="41">
        <f t="shared" ref="J158:AE158" si="69">$G158*J110</f>
        <v>114394347.14132708</v>
      </c>
      <c r="K158" s="41">
        <f t="shared" si="69"/>
        <v>121285330.82054646</v>
      </c>
      <c r="L158" s="41">
        <f t="shared" si="69"/>
        <v>122691654.02038716</v>
      </c>
      <c r="M158" s="40">
        <f t="shared" si="69"/>
        <v>1564032.3015371116</v>
      </c>
      <c r="N158" s="40">
        <f t="shared" si="69"/>
        <v>1605217.4809610175</v>
      </c>
      <c r="O158" s="40">
        <f t="shared" si="69"/>
        <v>1653434.2763841269</v>
      </c>
      <c r="P158" s="40">
        <f t="shared" si="69"/>
        <v>1177494.3248951845</v>
      </c>
      <c r="Q158" s="40">
        <f t="shared" si="69"/>
        <v>1190954.8469508025</v>
      </c>
      <c r="R158" s="41">
        <f t="shared" si="69"/>
        <v>233047844.54502884</v>
      </c>
      <c r="S158" s="41">
        <f t="shared" si="69"/>
        <v>126267733.01426777</v>
      </c>
      <c r="T158" s="41">
        <f t="shared" si="69"/>
        <v>221596355.63204035</v>
      </c>
      <c r="U158" s="41">
        <f t="shared" si="69"/>
        <v>174022450.81457239</v>
      </c>
      <c r="V158" s="41">
        <f t="shared" si="69"/>
        <v>232043327.97371405</v>
      </c>
      <c r="W158" s="40">
        <f t="shared" si="69"/>
        <v>28146.55432824012</v>
      </c>
      <c r="X158" s="40">
        <f t="shared" si="69"/>
        <v>28548.360956766031</v>
      </c>
      <c r="Y158" s="41">
        <f t="shared" si="69"/>
        <v>1008333.7342857756</v>
      </c>
      <c r="Z158" s="41">
        <f t="shared" si="69"/>
        <v>9902524.3600210957</v>
      </c>
      <c r="AA158" s="40">
        <f t="shared" si="69"/>
        <v>127714.23687696106</v>
      </c>
      <c r="AB158" s="40">
        <f t="shared" si="69"/>
        <v>704.36701980592341</v>
      </c>
      <c r="AC158" s="40">
        <f t="shared" si="69"/>
        <v>52194.681045515936</v>
      </c>
      <c r="AD158" s="40">
        <f t="shared" si="69"/>
        <v>631.43911672847037</v>
      </c>
      <c r="AE158" s="40">
        <f t="shared" si="69"/>
        <v>2878.9444933881578</v>
      </c>
      <c r="AF158" t="s">
        <v>143</v>
      </c>
      <c r="AG158">
        <v>1.3</v>
      </c>
      <c r="AH158" s="17">
        <v>0.52</v>
      </c>
      <c r="AI158" s="17">
        <v>0.7</v>
      </c>
      <c r="AJ158" s="17">
        <v>0.9</v>
      </c>
      <c r="AK158">
        <v>1.48</v>
      </c>
      <c r="AL158">
        <v>0.83</v>
      </c>
      <c r="AM158">
        <v>8.89</v>
      </c>
      <c r="AN158">
        <v>0.93</v>
      </c>
      <c r="AO158">
        <v>0.57999999999999996</v>
      </c>
      <c r="AP158" s="17">
        <v>3.98</v>
      </c>
      <c r="AQ158" s="17">
        <v>3.3</v>
      </c>
      <c r="AR158" s="17">
        <v>0.08</v>
      </c>
      <c r="AS158" s="17">
        <v>1.29</v>
      </c>
      <c r="AT158" s="17">
        <v>0.64</v>
      </c>
      <c r="AU158">
        <v>2.02</v>
      </c>
      <c r="AV158">
        <v>0.09</v>
      </c>
      <c r="AW158" s="17">
        <v>0.52</v>
      </c>
      <c r="AX158" s="17">
        <v>1.56</v>
      </c>
      <c r="AY158">
        <v>0.11</v>
      </c>
      <c r="AZ158">
        <v>3.25</v>
      </c>
      <c r="BA158">
        <v>0.13</v>
      </c>
      <c r="BB158">
        <v>1.55</v>
      </c>
      <c r="BC158">
        <v>0.7</v>
      </c>
      <c r="BD158" t="s">
        <v>145</v>
      </c>
      <c r="BE158">
        <v>29114.73</v>
      </c>
      <c r="BF158">
        <v>2527026</v>
      </c>
      <c r="BG158">
        <v>878777800</v>
      </c>
      <c r="BH158">
        <v>131346000</v>
      </c>
      <c r="BI158">
        <v>6619.5</v>
      </c>
      <c r="BJ158">
        <v>14764650</v>
      </c>
      <c r="BK158">
        <v>107512.8</v>
      </c>
      <c r="BL158">
        <v>7801.26</v>
      </c>
      <c r="BM158">
        <v>11604100</v>
      </c>
      <c r="BN158">
        <v>92656490</v>
      </c>
      <c r="BO158">
        <v>4948.8</v>
      </c>
      <c r="BP158">
        <v>3968315</v>
      </c>
      <c r="BQ158">
        <v>83187.75</v>
      </c>
      <c r="BR158">
        <v>63320080</v>
      </c>
      <c r="BS158">
        <v>14870.3</v>
      </c>
      <c r="BT158">
        <v>379268.3</v>
      </c>
      <c r="BU158">
        <v>4325034</v>
      </c>
      <c r="BV158">
        <v>4409.6099999999997</v>
      </c>
      <c r="BW158">
        <v>263601.40000000002</v>
      </c>
      <c r="BX158">
        <v>10824130</v>
      </c>
      <c r="BY158">
        <v>10682490</v>
      </c>
      <c r="BZ158">
        <v>1582.33</v>
      </c>
      <c r="CA158">
        <v>15461.91</v>
      </c>
      <c r="CB158">
        <v>121782.9</v>
      </c>
      <c r="CC158">
        <v>1333004</v>
      </c>
      <c r="CD158">
        <v>1255.26</v>
      </c>
      <c r="CE158">
        <v>889943.9</v>
      </c>
      <c r="CF158">
        <v>47111.59</v>
      </c>
      <c r="CG158">
        <v>75737.240000000005</v>
      </c>
      <c r="CH158">
        <v>1120138</v>
      </c>
      <c r="CI158">
        <v>8154.91</v>
      </c>
      <c r="CJ158">
        <v>30331.02</v>
      </c>
    </row>
    <row r="159" spans="1:88" s="10" customFormat="1" x14ac:dyDescent="0.25">
      <c r="A159" s="9" t="s">
        <v>64</v>
      </c>
      <c r="B159" t="s">
        <v>69</v>
      </c>
      <c r="C159"/>
      <c r="D159" s="3">
        <v>44163</v>
      </c>
      <c r="E159" s="4">
        <v>0.62361111111111112</v>
      </c>
      <c r="F159">
        <v>2108</v>
      </c>
      <c r="G159" s="40">
        <v>2003.9504741945855</v>
      </c>
      <c r="H159" t="s">
        <v>9</v>
      </c>
      <c r="I159" s="40">
        <f t="shared" si="50"/>
        <v>5013.8840864348522</v>
      </c>
      <c r="J159" s="41">
        <f t="shared" ref="J159:AE159" si="70">$G159*J111</f>
        <v>302596521.60338241</v>
      </c>
      <c r="K159" s="41">
        <f t="shared" si="70"/>
        <v>320632075.87113369</v>
      </c>
      <c r="L159" s="41">
        <f t="shared" si="70"/>
        <v>324239186.72468394</v>
      </c>
      <c r="M159" s="40">
        <f t="shared" si="70"/>
        <v>1340642.8672361777</v>
      </c>
      <c r="N159" s="40">
        <f t="shared" si="70"/>
        <v>1345452.3483742445</v>
      </c>
      <c r="O159" s="40">
        <f t="shared" si="70"/>
        <v>1692536.5705047469</v>
      </c>
      <c r="P159" s="40">
        <f t="shared" si="70"/>
        <v>2551028.9536497071</v>
      </c>
      <c r="Q159" s="40">
        <f t="shared" si="70"/>
        <v>2530989.4489077614</v>
      </c>
      <c r="R159" s="41">
        <f t="shared" si="70"/>
        <v>601185142.25837564</v>
      </c>
      <c r="S159" s="41">
        <f t="shared" si="70"/>
        <v>311814693.78467751</v>
      </c>
      <c r="T159" s="41">
        <f t="shared" si="70"/>
        <v>560905737.72706449</v>
      </c>
      <c r="U159" s="41">
        <f t="shared" si="70"/>
        <v>439466338.99087262</v>
      </c>
      <c r="V159" s="41">
        <f t="shared" si="70"/>
        <v>590764599.7925638</v>
      </c>
      <c r="W159" s="40">
        <f t="shared" si="70"/>
        <v>4404.6831422796986</v>
      </c>
      <c r="X159" s="40">
        <f t="shared" si="70"/>
        <v>4560.9912792668765</v>
      </c>
      <c r="Y159" s="41">
        <f t="shared" si="70"/>
        <v>2673269.9325755769</v>
      </c>
      <c r="Z159" s="41">
        <f t="shared" si="70"/>
        <v>17839167.121280201</v>
      </c>
      <c r="AA159" s="40">
        <f t="shared" si="70"/>
        <v>304400.07703015755</v>
      </c>
      <c r="AB159" s="39">
        <f t="shared" si="70"/>
        <v>209.61321960075364</v>
      </c>
      <c r="AC159" s="40">
        <f t="shared" si="70"/>
        <v>101981.03963176245</v>
      </c>
      <c r="AD159" s="40">
        <f t="shared" si="70"/>
        <v>379.347824765035</v>
      </c>
      <c r="AE159" s="40">
        <f t="shared" si="70"/>
        <v>6554.9220010904892</v>
      </c>
      <c r="AF159" t="s">
        <v>143</v>
      </c>
      <c r="AG159">
        <v>0.25</v>
      </c>
      <c r="AH159" s="17">
        <v>1.71</v>
      </c>
      <c r="AI159" s="17">
        <v>0.16</v>
      </c>
      <c r="AJ159" s="17">
        <v>0.27</v>
      </c>
      <c r="AK159">
        <v>2.16</v>
      </c>
      <c r="AL159">
        <v>0.12</v>
      </c>
      <c r="AM159">
        <v>7.08</v>
      </c>
      <c r="AN159">
        <v>2.04</v>
      </c>
      <c r="AO159">
        <v>0.23</v>
      </c>
      <c r="AP159" s="17">
        <v>2.71</v>
      </c>
      <c r="AQ159" s="17">
        <v>2.09</v>
      </c>
      <c r="AR159" s="17">
        <v>0.18</v>
      </c>
      <c r="AS159" s="17">
        <v>1.81</v>
      </c>
      <c r="AT159" s="17">
        <v>0.17</v>
      </c>
      <c r="AU159">
        <v>4.46</v>
      </c>
      <c r="AV159">
        <v>0.14000000000000001</v>
      </c>
      <c r="AW159" s="17">
        <v>0.26</v>
      </c>
      <c r="AX159" s="17">
        <v>1.72</v>
      </c>
      <c r="AY159">
        <v>1.1000000000000001</v>
      </c>
      <c r="AZ159" s="16">
        <v>5.76</v>
      </c>
      <c r="BA159">
        <v>0.7</v>
      </c>
      <c r="BB159">
        <v>1.2</v>
      </c>
      <c r="BC159">
        <v>0.75</v>
      </c>
      <c r="BD159" t="s">
        <v>145</v>
      </c>
      <c r="BE159">
        <v>107781.1</v>
      </c>
      <c r="BF159">
        <v>10156320</v>
      </c>
      <c r="BG159">
        <v>3511355000</v>
      </c>
      <c r="BH159">
        <v>524625900</v>
      </c>
      <c r="BI159">
        <v>8623.93</v>
      </c>
      <c r="BJ159">
        <v>18709120</v>
      </c>
      <c r="BK159">
        <v>161102.79999999999</v>
      </c>
      <c r="BL159">
        <v>25417.29</v>
      </c>
      <c r="BM159">
        <v>35775780</v>
      </c>
      <c r="BN159">
        <v>350101500</v>
      </c>
      <c r="BO159">
        <v>18566.810000000001</v>
      </c>
      <c r="BP159">
        <v>15181630</v>
      </c>
      <c r="BQ159">
        <v>319120.59999999998</v>
      </c>
      <c r="BR159">
        <v>243676400</v>
      </c>
      <c r="BS159">
        <v>22538.67</v>
      </c>
      <c r="BT159">
        <v>554931.9</v>
      </c>
      <c r="BU159">
        <v>6520921</v>
      </c>
      <c r="BV159">
        <v>1049.31</v>
      </c>
      <c r="BW159">
        <v>65220.23</v>
      </c>
      <c r="BX159">
        <v>43382860</v>
      </c>
      <c r="BY159">
        <v>28227500</v>
      </c>
      <c r="BZ159">
        <v>1983.5</v>
      </c>
      <c r="CA159">
        <v>19089.34</v>
      </c>
      <c r="CB159">
        <v>177570</v>
      </c>
      <c r="CC159">
        <v>4642359</v>
      </c>
      <c r="CD159">
        <v>586.69000000000005</v>
      </c>
      <c r="CE159">
        <v>1229553</v>
      </c>
      <c r="CF159">
        <v>66415.350000000006</v>
      </c>
      <c r="CG159">
        <v>204929.4</v>
      </c>
      <c r="CH159">
        <v>1553297</v>
      </c>
      <c r="CI159">
        <v>7407.4</v>
      </c>
      <c r="CJ159">
        <v>95871.18</v>
      </c>
    </row>
    <row r="160" spans="1:88" s="10" customFormat="1" x14ac:dyDescent="0.25">
      <c r="A160" s="9" t="s">
        <v>111</v>
      </c>
      <c r="B160" t="s">
        <v>116</v>
      </c>
      <c r="C160"/>
      <c r="D160" s="3">
        <v>44163</v>
      </c>
      <c r="E160" s="4">
        <v>0.72291666666666676</v>
      </c>
      <c r="F160">
        <v>2409</v>
      </c>
      <c r="G160" s="40">
        <v>2020.0882297344172</v>
      </c>
      <c r="H160" t="s">
        <v>9</v>
      </c>
      <c r="I160" s="40">
        <f t="shared" si="50"/>
        <v>3547.2749314136368</v>
      </c>
      <c r="J160" s="41">
        <f t="shared" ref="J160:AE160" si="71">$G160*J112</f>
        <v>117064112.91310948</v>
      </c>
      <c r="K160" s="41">
        <f t="shared" si="71"/>
        <v>125023260.53826308</v>
      </c>
      <c r="L160" s="41">
        <f t="shared" si="71"/>
        <v>126477724.06367186</v>
      </c>
      <c r="M160" s="40">
        <f t="shared" si="71"/>
        <v>357151.59901704499</v>
      </c>
      <c r="N160" s="40">
        <f t="shared" si="71"/>
        <v>369474.13721842493</v>
      </c>
      <c r="O160" s="40">
        <f t="shared" si="71"/>
        <v>232714.16406540485</v>
      </c>
      <c r="P160" s="40">
        <f t="shared" si="71"/>
        <v>148476.48488547967</v>
      </c>
      <c r="Q160" s="40">
        <f t="shared" si="71"/>
        <v>163829.15543146123</v>
      </c>
      <c r="R160" s="41">
        <f t="shared" si="71"/>
        <v>235542287.58703303</v>
      </c>
      <c r="S160" s="41">
        <f t="shared" si="71"/>
        <v>124780849.95069495</v>
      </c>
      <c r="T160" s="41">
        <f t="shared" si="71"/>
        <v>225037828.79241407</v>
      </c>
      <c r="U160" s="41">
        <f t="shared" si="71"/>
        <v>176697117.45486948</v>
      </c>
      <c r="V160" s="41">
        <f t="shared" si="71"/>
        <v>235138269.94108614</v>
      </c>
      <c r="W160" s="40">
        <f t="shared" si="71"/>
        <v>19206.998888314836</v>
      </c>
      <c r="X160" s="40">
        <f t="shared" si="71"/>
        <v>19647.378122396942</v>
      </c>
      <c r="Y160" s="41">
        <f t="shared" si="71"/>
        <v>1624756.9631753915</v>
      </c>
      <c r="Z160" s="41">
        <f t="shared" si="71"/>
        <v>7540989.3615985792</v>
      </c>
      <c r="AA160" s="40">
        <f t="shared" si="71"/>
        <v>40159.354007120208</v>
      </c>
      <c r="AB160" s="40">
        <f t="shared" si="71"/>
        <v>679.15366283671108</v>
      </c>
      <c r="AC160" s="40">
        <f t="shared" si="71"/>
        <v>123710.20318893572</v>
      </c>
      <c r="AD160" s="39">
        <f t="shared" si="71"/>
        <v>42.623861647396204</v>
      </c>
      <c r="AE160" s="40">
        <f t="shared" si="71"/>
        <v>218.57354645726394</v>
      </c>
      <c r="AF160" t="s">
        <v>143</v>
      </c>
      <c r="AG160">
        <v>0.67</v>
      </c>
      <c r="AH160" s="17">
        <v>0.68</v>
      </c>
      <c r="AI160" s="17">
        <v>0.89</v>
      </c>
      <c r="AJ160" s="17">
        <v>0.89</v>
      </c>
      <c r="AK160">
        <v>2.78</v>
      </c>
      <c r="AL160">
        <v>0.48</v>
      </c>
      <c r="AM160">
        <v>9.49</v>
      </c>
      <c r="AN160">
        <v>3.7</v>
      </c>
      <c r="AO160">
        <v>5.48</v>
      </c>
      <c r="AP160" s="17">
        <v>3.22</v>
      </c>
      <c r="AQ160" s="17">
        <v>2.11</v>
      </c>
      <c r="AR160" s="17">
        <v>1.04</v>
      </c>
      <c r="AS160" s="17">
        <v>0.74</v>
      </c>
      <c r="AT160" s="17">
        <v>0.67</v>
      </c>
      <c r="AU160">
        <v>2.4</v>
      </c>
      <c r="AV160">
        <v>0.87</v>
      </c>
      <c r="AW160" s="17">
        <v>0.48</v>
      </c>
      <c r="AX160" s="17">
        <v>2.87</v>
      </c>
      <c r="AY160">
        <v>0.71</v>
      </c>
      <c r="AZ160">
        <v>1.22</v>
      </c>
      <c r="BA160">
        <v>0.68</v>
      </c>
      <c r="BB160" s="16">
        <v>6.68</v>
      </c>
      <c r="BC160">
        <v>0.54</v>
      </c>
      <c r="BD160" t="s">
        <v>145</v>
      </c>
      <c r="BE160">
        <v>50913.29</v>
      </c>
      <c r="BF160">
        <v>2608109</v>
      </c>
      <c r="BG160">
        <v>912966400</v>
      </c>
      <c r="BH160">
        <v>136473800</v>
      </c>
      <c r="BI160">
        <v>1532.35</v>
      </c>
      <c r="BJ160">
        <v>3436793</v>
      </c>
      <c r="BK160">
        <v>15630.31</v>
      </c>
      <c r="BL160">
        <v>1117.8599999999999</v>
      </c>
      <c r="BM160">
        <v>2377034</v>
      </c>
      <c r="BN160">
        <v>94503420</v>
      </c>
      <c r="BO160">
        <v>4932.12</v>
      </c>
      <c r="BP160">
        <v>4061308</v>
      </c>
      <c r="BQ160">
        <v>85196.66</v>
      </c>
      <c r="BR160">
        <v>64674570</v>
      </c>
      <c r="BS160">
        <v>15080.52</v>
      </c>
      <c r="BT160">
        <v>385071.2</v>
      </c>
      <c r="BU160">
        <v>4383154</v>
      </c>
      <c r="BV160">
        <v>3034.8</v>
      </c>
      <c r="BW160">
        <v>183206.5</v>
      </c>
      <c r="BX160">
        <v>17579440</v>
      </c>
      <c r="BY160">
        <v>8204115</v>
      </c>
      <c r="BZ160">
        <v>1550.84</v>
      </c>
      <c r="CA160">
        <v>15898.32</v>
      </c>
      <c r="CB160">
        <v>122947.1</v>
      </c>
      <c r="CC160">
        <v>421071.4</v>
      </c>
      <c r="CD160">
        <v>1221.18</v>
      </c>
      <c r="CE160">
        <v>900978.1</v>
      </c>
      <c r="CF160">
        <v>48246.13</v>
      </c>
      <c r="CG160">
        <v>180693.7</v>
      </c>
      <c r="CH160">
        <v>1124619</v>
      </c>
      <c r="CI160">
        <v>1561.97</v>
      </c>
      <c r="CJ160">
        <v>2362.4699999999998</v>
      </c>
    </row>
    <row r="161" spans="1:88" s="10" customFormat="1" x14ac:dyDescent="0.25">
      <c r="A161" s="9" t="s">
        <v>66</v>
      </c>
      <c r="B161" t="s">
        <v>75</v>
      </c>
      <c r="C161"/>
      <c r="D161" s="3">
        <v>44163</v>
      </c>
      <c r="E161" s="4">
        <v>0.62708333333333333</v>
      </c>
      <c r="F161">
        <v>2109</v>
      </c>
      <c r="G161" s="40">
        <v>2002.288649764118</v>
      </c>
      <c r="H161" t="s">
        <v>9</v>
      </c>
      <c r="I161" s="40">
        <f t="shared" si="50"/>
        <v>3970.5383924822463</v>
      </c>
      <c r="J161" s="41">
        <f t="shared" ref="J161:AE161" si="72">$G161*J113</f>
        <v>113089262.93867739</v>
      </c>
      <c r="K161" s="41">
        <f t="shared" si="72"/>
        <v>119877021.46137774</v>
      </c>
      <c r="L161" s="41">
        <f t="shared" si="72"/>
        <v>120717982.69427867</v>
      </c>
      <c r="M161" s="40">
        <f t="shared" si="72"/>
        <v>18609.270710907713</v>
      </c>
      <c r="N161" s="40">
        <f t="shared" si="72"/>
        <v>14682.782668720278</v>
      </c>
      <c r="O161" s="40">
        <f t="shared" si="72"/>
        <v>116292.92477829997</v>
      </c>
      <c r="P161" s="40">
        <f t="shared" si="72"/>
        <v>100174.50114769883</v>
      </c>
      <c r="Q161" s="40">
        <f t="shared" si="72"/>
        <v>107202.53430837087</v>
      </c>
      <c r="R161" s="41">
        <f t="shared" si="72"/>
        <v>216847860.76945397</v>
      </c>
      <c r="S161" s="41">
        <f t="shared" si="72"/>
        <v>113970269.9445736</v>
      </c>
      <c r="T161" s="41">
        <f t="shared" si="72"/>
        <v>203632755.68101078</v>
      </c>
      <c r="U161" s="41">
        <f t="shared" si="72"/>
        <v>159382176.52122378</v>
      </c>
      <c r="V161" s="41">
        <f t="shared" si="72"/>
        <v>214845572.11968985</v>
      </c>
      <c r="W161" s="40">
        <f t="shared" si="72"/>
        <v>438.70144316331823</v>
      </c>
      <c r="X161" s="40">
        <f t="shared" si="72"/>
        <v>418.47832780070064</v>
      </c>
      <c r="Y161" s="41">
        <f t="shared" si="72"/>
        <v>1418421.2794929012</v>
      </c>
      <c r="Z161" s="41">
        <f t="shared" si="72"/>
        <v>2072368.7525058622</v>
      </c>
      <c r="AA161" s="40">
        <f t="shared" si="72"/>
        <v>32336.961693690504</v>
      </c>
      <c r="AB161" s="39">
        <f t="shared" si="72"/>
        <v>27.831812231721237</v>
      </c>
      <c r="AC161" s="40">
        <f t="shared" si="72"/>
        <v>109725.41800707366</v>
      </c>
      <c r="AD161" s="39">
        <f t="shared" si="72"/>
        <v>-1.2013731898584707</v>
      </c>
      <c r="AE161" s="40">
        <f t="shared" si="72"/>
        <v>172.19682387971412</v>
      </c>
      <c r="AF161" t="s">
        <v>143</v>
      </c>
      <c r="AG161">
        <v>0.62</v>
      </c>
      <c r="AH161" s="17">
        <v>3.75</v>
      </c>
      <c r="AI161" s="17">
        <v>0.39</v>
      </c>
      <c r="AJ161" s="17">
        <v>0.53</v>
      </c>
      <c r="AK161">
        <v>11.19</v>
      </c>
      <c r="AL161">
        <v>1.92</v>
      </c>
      <c r="AM161">
        <v>9.77</v>
      </c>
      <c r="AN161">
        <v>6.97</v>
      </c>
      <c r="AO161">
        <v>6.3</v>
      </c>
      <c r="AP161" s="17">
        <v>2.52</v>
      </c>
      <c r="AQ161" s="17">
        <v>5.69</v>
      </c>
      <c r="AR161" s="17">
        <v>0.3</v>
      </c>
      <c r="AS161" s="17">
        <v>3.42</v>
      </c>
      <c r="AT161" s="17">
        <v>0.52</v>
      </c>
      <c r="AU161">
        <v>4.05</v>
      </c>
      <c r="AV161">
        <v>2.31</v>
      </c>
      <c r="AW161" s="17">
        <v>0.43</v>
      </c>
      <c r="AX161" s="17">
        <v>2.77</v>
      </c>
      <c r="AY161">
        <v>0.76</v>
      </c>
      <c r="AZ161" s="16">
        <v>14.45</v>
      </c>
      <c r="BA161">
        <v>0.32</v>
      </c>
      <c r="BB161" s="16" t="s">
        <v>144</v>
      </c>
      <c r="BC161">
        <v>1.76</v>
      </c>
      <c r="BD161" t="s">
        <v>145</v>
      </c>
      <c r="BE161">
        <v>88905.05</v>
      </c>
      <c r="BF161">
        <v>3658920</v>
      </c>
      <c r="BG161">
        <v>1366244000</v>
      </c>
      <c r="BH161">
        <v>203303500</v>
      </c>
      <c r="BI161">
        <v>130.01</v>
      </c>
      <c r="BJ161">
        <v>234121.60000000001</v>
      </c>
      <c r="BK161">
        <v>11856.69</v>
      </c>
      <c r="BL161">
        <v>1161.2</v>
      </c>
      <c r="BM161">
        <v>2895464</v>
      </c>
      <c r="BN161">
        <v>129053100</v>
      </c>
      <c r="BO161">
        <v>6538.35</v>
      </c>
      <c r="BP161">
        <v>5734043</v>
      </c>
      <c r="BQ161">
        <v>111587.3</v>
      </c>
      <c r="BR161">
        <v>92250000</v>
      </c>
      <c r="BS161">
        <v>21717.78</v>
      </c>
      <c r="BT161">
        <v>566320.30000000005</v>
      </c>
      <c r="BU161">
        <v>6780868</v>
      </c>
      <c r="BV161">
        <v>102.22</v>
      </c>
      <c r="BW161">
        <v>7999.32</v>
      </c>
      <c r="BX161">
        <v>23952870</v>
      </c>
      <c r="BY161">
        <v>3346237</v>
      </c>
      <c r="BZ161">
        <v>2109.0700000000002</v>
      </c>
      <c r="CA161">
        <v>21854.44</v>
      </c>
      <c r="CB161">
        <v>184337.1</v>
      </c>
      <c r="CC161">
        <v>513011.7</v>
      </c>
      <c r="CD161">
        <v>178.52</v>
      </c>
      <c r="CE161">
        <v>1342120</v>
      </c>
      <c r="CF161">
        <v>81041.039999999994</v>
      </c>
      <c r="CG161">
        <v>240873.60000000001</v>
      </c>
      <c r="CH161">
        <v>1645386</v>
      </c>
      <c r="CI161">
        <v>1569.38</v>
      </c>
      <c r="CJ161">
        <v>2769.6</v>
      </c>
    </row>
    <row r="162" spans="1:88" s="10" customFormat="1" x14ac:dyDescent="0.25">
      <c r="D162" s="42"/>
      <c r="E162" s="43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1:88" s="10" customFormat="1" x14ac:dyDescent="0.25">
      <c r="D163" s="42"/>
      <c r="E163" s="43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</sheetData>
  <sortState xmlns:xlrd2="http://schemas.microsoft.com/office/spreadsheetml/2017/richdata2" ref="A47:CT84">
    <sortCondition ref="A47"/>
  </sortState>
  <mergeCells count="1">
    <mergeCell ref="R9:V9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23"/>
  <sheetViews>
    <sheetView topLeftCell="D61" zoomScale="70" zoomScaleNormal="70" workbookViewId="0">
      <selection activeCell="J2" sqref="J2:N2"/>
    </sheetView>
  </sheetViews>
  <sheetFormatPr defaultColWidth="11" defaultRowHeight="15.75" x14ac:dyDescent="0.25"/>
  <cols>
    <col min="4" max="4" width="11" customWidth="1"/>
  </cols>
  <sheetData>
    <row r="1" spans="1:39" x14ac:dyDescent="0.25">
      <c r="A1" s="1" t="s">
        <v>265</v>
      </c>
    </row>
    <row r="2" spans="1:39" ht="16.5" thickBot="1" x14ac:dyDescent="0.3">
      <c r="A2" t="str">
        <f>'maj dil '!A121</f>
        <v>Folder:</v>
      </c>
      <c r="B2" t="str">
        <f>'maj dil '!B121</f>
        <v>Sample:</v>
      </c>
      <c r="C2" t="str">
        <f>'maj dil '!C121</f>
        <v>Misc Info:</v>
      </c>
      <c r="D2" t="str">
        <f>'maj dil '!D121</f>
        <v>Date:</v>
      </c>
      <c r="E2" t="str">
        <f>'maj dil '!E121</f>
        <v>Time:</v>
      </c>
      <c r="F2" t="str">
        <f>'maj dil '!F121</f>
        <v>ALS Vial:</v>
      </c>
      <c r="G2" t="str">
        <f>'maj dil '!G121</f>
        <v>Dilution Factor</v>
      </c>
      <c r="H2" t="str">
        <f>'maj dil '!H121</f>
        <v>Data:</v>
      </c>
      <c r="I2" s="10" t="str">
        <f>'maj dil '!I121</f>
        <v>Li/7[#3]</v>
      </c>
      <c r="J2" s="18" t="str">
        <f>'maj dil '!L121</f>
        <v>Mg/26[#3]</v>
      </c>
      <c r="K2" s="18" t="str">
        <f>'maj dil '!N121</f>
        <v>Al/27[#3]</v>
      </c>
      <c r="L2" s="18" t="str">
        <f>'maj dil '!O121</f>
        <v>Si/28[#2]</v>
      </c>
      <c r="M2" s="18" t="str">
        <f>'maj dil '!P121</f>
        <v>K/39[#1]</v>
      </c>
      <c r="N2" s="18" t="str">
        <f>'maj dil '!V121</f>
        <v>Ca/44[#3]</v>
      </c>
      <c r="O2" t="str">
        <f>'maj dil '!W121</f>
        <v>V/51[#1]</v>
      </c>
      <c r="P2" s="10" t="str">
        <f>'maj dil '!X121</f>
        <v>V/51[#3]</v>
      </c>
      <c r="Q2" s="18" t="str">
        <f>'maj dil '!Y121</f>
        <v>Mn/55[#3]</v>
      </c>
      <c r="R2" s="18" t="str">
        <f>'maj dil '!Z121</f>
        <v>Fe/56[#2]</v>
      </c>
      <c r="S2" s="10" t="str">
        <f>'maj dil '!AA121</f>
        <v>Sr/88[#3]</v>
      </c>
      <c r="T2" s="10" t="str">
        <f>'maj dil '!AB121</f>
        <v>Mo/95[#3]</v>
      </c>
      <c r="U2" s="10" t="str">
        <f>'maj dil '!AC121</f>
        <v>Ba/137[#3]</v>
      </c>
      <c r="V2" s="10" t="str">
        <f>'maj dil '!AD121</f>
        <v>Th/232[#3]</v>
      </c>
      <c r="W2" s="10" t="str">
        <f>'maj dil '!AE121</f>
        <v>U/238[#3]</v>
      </c>
      <c r="X2" t="str">
        <f>'maj dil '!AF121</f>
        <v>Data:2</v>
      </c>
      <c r="Y2" s="18" t="str">
        <f>'maj dil '!AG121</f>
        <v>Li/7[#3]3</v>
      </c>
      <c r="Z2" s="18" t="str">
        <f>'maj dil '!AJ121</f>
        <v>Mg/26[#3]6</v>
      </c>
      <c r="AA2" s="18" t="str">
        <f>'maj dil '!AL121</f>
        <v>Al/27[#3]8</v>
      </c>
      <c r="AB2" s="18" t="str">
        <f>'maj dil '!AM121</f>
        <v>Si/28[#2]9</v>
      </c>
      <c r="AC2" s="18" t="str">
        <f>'maj dil '!AN121</f>
        <v>K/39[#1]10</v>
      </c>
      <c r="AD2" s="18" t="str">
        <f>'maj dil '!AT121</f>
        <v>Ca/44[#3]16</v>
      </c>
      <c r="AE2" t="str">
        <f>'maj dil '!AU121</f>
        <v>V/51[#1]17</v>
      </c>
      <c r="AF2" s="18" t="str">
        <f>'maj dil '!AV121</f>
        <v>V/51[#3]18</v>
      </c>
      <c r="AG2" s="18" t="str">
        <f>'maj dil '!AW121</f>
        <v>Mn/55[#3]19</v>
      </c>
      <c r="AH2" s="18" t="str">
        <f>'maj dil '!AX121</f>
        <v>Fe/56[#2]20</v>
      </c>
      <c r="AI2" s="18" t="str">
        <f>'maj dil '!AY121</f>
        <v>Sr/88[#3]21</v>
      </c>
      <c r="AJ2" s="18" t="str">
        <f>'maj dil '!AZ121</f>
        <v>Mo/95[#3]22</v>
      </c>
      <c r="AK2" s="18" t="str">
        <f>'maj dil '!BA121</f>
        <v>Ba/137[#3]23</v>
      </c>
      <c r="AL2" s="18" t="str">
        <f>'maj dil '!BB121</f>
        <v>Th/232[#3]24</v>
      </c>
      <c r="AM2" s="18" t="str">
        <f>'maj dil '!BC121</f>
        <v>U/238[#3]25</v>
      </c>
    </row>
    <row r="3" spans="1:39" x14ac:dyDescent="0.25">
      <c r="A3" t="str">
        <f>'maj dil '!A122</f>
        <v>062SMPL.D#</v>
      </c>
      <c r="B3" t="str">
        <f>'maj dil '!B122</f>
        <v>10S</v>
      </c>
      <c r="C3">
        <f>'maj dil '!C122</f>
        <v>0</v>
      </c>
      <c r="D3" s="3">
        <f>'maj dil '!D122</f>
        <v>44160</v>
      </c>
      <c r="E3" s="4">
        <f>'maj dil '!E122</f>
        <v>0.84861111111111109</v>
      </c>
      <c r="F3">
        <f>'maj dil '!F122</f>
        <v>2411</v>
      </c>
      <c r="G3">
        <f>'maj dil '!G122</f>
        <v>39925.723634722148</v>
      </c>
      <c r="H3" t="str">
        <f>'maj dil '!H122</f>
        <v>Quant</v>
      </c>
      <c r="I3" s="39">
        <f>'maj dil '!I122</f>
        <v>1892.4793002858298</v>
      </c>
      <c r="J3" s="48">
        <f>'maj dil '!L122</f>
        <v>115385341.30434701</v>
      </c>
      <c r="K3" s="48">
        <f>'maj dil '!N122</f>
        <v>4443733.0405445751</v>
      </c>
      <c r="L3" s="48">
        <f>'maj dil '!O122</f>
        <v>3392887.9944786881</v>
      </c>
      <c r="M3" s="48">
        <f>'maj dil '!P122</f>
        <v>3046731.9705656474</v>
      </c>
      <c r="N3" s="48">
        <f>'maj dil '!V122</f>
        <v>226458704.45614403</v>
      </c>
      <c r="O3" s="40">
        <f>'maj dil '!W122</f>
        <v>14185.60960741678</v>
      </c>
      <c r="P3" s="40">
        <f>'maj dil '!X122</f>
        <v>11298.979788626366</v>
      </c>
      <c r="Q3" s="48">
        <f>'maj dil '!Y122</f>
        <v>5154410.9212426292</v>
      </c>
      <c r="R3" s="53">
        <f>'maj dil '!Z122</f>
        <v>41402975.409206867</v>
      </c>
      <c r="S3" s="40">
        <f>'maj dil '!AA122</f>
        <v>193839.38824657604</v>
      </c>
      <c r="T3" s="39">
        <f>'maj dil '!AB122</f>
        <v>3952.6466398374928</v>
      </c>
      <c r="U3" s="40">
        <f>'maj dil '!AC122</f>
        <v>41163.421067398529</v>
      </c>
      <c r="V3" s="39">
        <f>'maj dil '!AD122</f>
        <v>1589.0438006619415</v>
      </c>
      <c r="W3" s="40">
        <f>'maj dil '!AE122</f>
        <v>1589.0438006619415</v>
      </c>
      <c r="X3" t="str">
        <f>'maj dil '!AF122</f>
        <v>Q %RSD</v>
      </c>
      <c r="Y3" s="55">
        <f>'maj dil '!AG122</f>
        <v>2.3199999999999998</v>
      </c>
      <c r="Z3" s="56">
        <f>'maj dil '!AJ122</f>
        <v>1.32</v>
      </c>
      <c r="AA3" s="56">
        <f>'maj dil '!AL122</f>
        <v>1.25</v>
      </c>
      <c r="AB3" s="56">
        <f>'maj dil '!AM122</f>
        <v>6.21</v>
      </c>
      <c r="AC3" s="2">
        <f>'maj dil '!AN122</f>
        <v>3.98</v>
      </c>
      <c r="AD3" s="56">
        <f>'maj dil '!AT122</f>
        <v>1.18</v>
      </c>
      <c r="AE3" s="2">
        <f>'maj dil '!AU122</f>
        <v>9.5500000000000007</v>
      </c>
      <c r="AF3" s="2">
        <f>'maj dil '!AV122</f>
        <v>1.85</v>
      </c>
      <c r="AG3" s="56">
        <f>'maj dil '!AW122</f>
        <v>0.79</v>
      </c>
      <c r="AH3" s="57">
        <f>'maj dil '!AX122</f>
        <v>2.5</v>
      </c>
      <c r="AI3" s="2">
        <f>'maj dil '!AY122</f>
        <v>0.72</v>
      </c>
      <c r="AJ3" s="55">
        <f>'maj dil '!AZ122</f>
        <v>7.26</v>
      </c>
      <c r="AK3" s="2">
        <f>'maj dil '!BA122</f>
        <v>1.88</v>
      </c>
      <c r="AL3" s="55">
        <f>'maj dil '!BB122</f>
        <v>5</v>
      </c>
      <c r="AM3" s="2">
        <f>'maj dil '!BC122</f>
        <v>5.0999999999999996</v>
      </c>
    </row>
    <row r="4" spans="1:39" x14ac:dyDescent="0.25">
      <c r="A4" t="str">
        <f>'maj dil '!A123</f>
        <v>037SMPL.D#</v>
      </c>
      <c r="B4" t="str">
        <f>'maj dil '!B123</f>
        <v>10W</v>
      </c>
      <c r="C4">
        <f>'maj dil '!C123</f>
        <v>0</v>
      </c>
      <c r="D4" s="3">
        <f>'maj dil '!D123</f>
        <v>44160</v>
      </c>
      <c r="E4" s="4">
        <f>'maj dil '!E123</f>
        <v>0.75486111111111109</v>
      </c>
      <c r="F4">
        <f>'maj dil '!F123</f>
        <v>2111</v>
      </c>
      <c r="G4">
        <f>'maj dil '!G123</f>
        <v>40548.736191989876</v>
      </c>
      <c r="H4" t="str">
        <f>'maj dil '!H123</f>
        <v>Quant</v>
      </c>
      <c r="I4" s="39">
        <f>'maj dil '!I123</f>
        <v>1317.833926239671</v>
      </c>
      <c r="J4" s="49">
        <f>'maj dil '!L123</f>
        <v>104818483.05629383</v>
      </c>
      <c r="K4" s="49">
        <f>'maj dil '!N123</f>
        <v>1293099.1971625572</v>
      </c>
      <c r="L4" s="49">
        <f>'maj dil '!O123</f>
        <v>1125227.4293277191</v>
      </c>
      <c r="M4" s="49">
        <f>'maj dil '!P123</f>
        <v>2184360.4186624945</v>
      </c>
      <c r="N4" s="49">
        <f>'maj dil '!V123</f>
        <v>206839103.31534037</v>
      </c>
      <c r="O4" s="40">
        <f>'maj dil '!W123</f>
        <v>2834.3566598200923</v>
      </c>
      <c r="P4" s="39">
        <f>'maj dil '!X123</f>
        <v>981.27941584615496</v>
      </c>
      <c r="Q4" s="49">
        <f>'maj dil '!Y123</f>
        <v>5036153.0350451423</v>
      </c>
      <c r="R4" s="49">
        <f>'maj dil '!Z123</f>
        <v>33874414.21478834</v>
      </c>
      <c r="S4" s="40">
        <f>'maj dil '!AA123</f>
        <v>167871.76783483807</v>
      </c>
      <c r="T4" s="39">
        <f>'maj dil '!AB123</f>
        <v>1780.0895188283557</v>
      </c>
      <c r="U4" s="40">
        <f>'maj dil '!AC123</f>
        <v>21024.51971554675</v>
      </c>
      <c r="V4" s="39">
        <f>'maj dil '!AD123</f>
        <v>308.17039505912305</v>
      </c>
      <c r="W4" s="39">
        <f>'maj dil '!AE123</f>
        <v>835.30396555499146</v>
      </c>
      <c r="X4" t="str">
        <f>'maj dil '!AF123</f>
        <v>Q %RSD</v>
      </c>
      <c r="Y4" s="55">
        <f>'maj dil '!AG123</f>
        <v>5.58</v>
      </c>
      <c r="Z4" s="58">
        <f>'maj dil '!AJ123</f>
        <v>0.88</v>
      </c>
      <c r="AA4" s="58">
        <f>'maj dil '!AL123</f>
        <v>0.53</v>
      </c>
      <c r="AB4" s="58">
        <f>'maj dil '!AM123</f>
        <v>6.53</v>
      </c>
      <c r="AC4" s="2">
        <f>'maj dil '!AN123</f>
        <v>20.99</v>
      </c>
      <c r="AD4" s="58">
        <f>'maj dil '!AT123</f>
        <v>0.28000000000000003</v>
      </c>
      <c r="AE4" s="2">
        <f>'maj dil '!AU123</f>
        <v>8.11</v>
      </c>
      <c r="AF4" s="55">
        <f>'maj dil '!AV123</f>
        <v>5.75</v>
      </c>
      <c r="AG4" s="58">
        <f>'maj dil '!AW123</f>
        <v>0.9</v>
      </c>
      <c r="AH4" s="58">
        <f>'maj dil '!AX123</f>
        <v>1.6</v>
      </c>
      <c r="AI4" s="2">
        <f>'maj dil '!AY123</f>
        <v>0.18</v>
      </c>
      <c r="AJ4" s="55">
        <f>'maj dil '!AZ123</f>
        <v>7.86</v>
      </c>
      <c r="AK4" s="2">
        <f>'maj dil '!BA123</f>
        <v>3.89</v>
      </c>
      <c r="AL4" s="55">
        <f>'maj dil '!BB123</f>
        <v>0.88</v>
      </c>
      <c r="AM4" s="55">
        <f>'maj dil '!BC123</f>
        <v>3.46</v>
      </c>
    </row>
    <row r="5" spans="1:39" x14ac:dyDescent="0.25">
      <c r="A5" t="str">
        <f>'maj dil '!A124</f>
        <v>063SMPL.D#</v>
      </c>
      <c r="B5" t="str">
        <f>'maj dil '!B124</f>
        <v>11S</v>
      </c>
      <c r="C5">
        <f>'maj dil '!C124</f>
        <v>0</v>
      </c>
      <c r="D5" s="3">
        <f>'maj dil '!D124</f>
        <v>44160</v>
      </c>
      <c r="E5" s="4">
        <f>'maj dil '!E124</f>
        <v>0.85277777777777775</v>
      </c>
      <c r="F5">
        <f>'maj dil '!F124</f>
        <v>2412</v>
      </c>
      <c r="G5">
        <f>'maj dil '!G124</f>
        <v>40200.021813491039</v>
      </c>
      <c r="H5" t="str">
        <f>'maj dil '!H124</f>
        <v>Quant</v>
      </c>
      <c r="I5" s="39">
        <f>'maj dil '!I124</f>
        <v>3959.7021486288677</v>
      </c>
      <c r="J5" s="49">
        <f>'maj dil '!L124</f>
        <v>102992455.88616404</v>
      </c>
      <c r="K5" s="49">
        <f>'maj dil '!N124</f>
        <v>10837925.880917186</v>
      </c>
      <c r="L5" s="49">
        <f>'maj dil '!O124</f>
        <v>8437984.5786517691</v>
      </c>
      <c r="M5" s="49">
        <f>'maj dil '!P124</f>
        <v>8236984.4695843142</v>
      </c>
      <c r="N5" s="49">
        <f>'maj dil '!V124</f>
        <v>227773323.59524024</v>
      </c>
      <c r="O5" s="40">
        <f>'maj dil '!W124</f>
        <v>28381.215400324672</v>
      </c>
      <c r="P5" s="40">
        <f>'maj dil '!X124</f>
        <v>26837.534562686618</v>
      </c>
      <c r="Q5" s="49">
        <f>'maj dil '!Y124</f>
        <v>5877243.1891323896</v>
      </c>
      <c r="R5" s="52">
        <f>'maj dil '!Z124</f>
        <v>63516034.465315841</v>
      </c>
      <c r="S5" s="40">
        <f>'maj dil '!AA124</f>
        <v>239109.72974664471</v>
      </c>
      <c r="T5" s="39">
        <f>'maj dil '!AB124</f>
        <v>1608.0008725396417</v>
      </c>
      <c r="U5" s="40">
        <f>'maj dil '!AC124</f>
        <v>114328.86203756851</v>
      </c>
      <c r="V5" s="40">
        <f>'maj dil '!AD124</f>
        <v>4908.4226634272563</v>
      </c>
      <c r="W5" s="40">
        <f>'maj dil '!AE124</f>
        <v>1447.2007852856773</v>
      </c>
      <c r="X5" t="str">
        <f>'maj dil '!AF124</f>
        <v>Q %RSD</v>
      </c>
      <c r="Y5" s="55">
        <f>'maj dil '!AG124</f>
        <v>2.0499999999999998</v>
      </c>
      <c r="Z5" s="58">
        <f>'maj dil '!AJ124</f>
        <v>0.6</v>
      </c>
      <c r="AA5" s="58">
        <f>'maj dil '!AL124</f>
        <v>0.12</v>
      </c>
      <c r="AB5" s="58">
        <f>'maj dil '!AM124</f>
        <v>5.49</v>
      </c>
      <c r="AC5" s="2">
        <f>'maj dil '!AN124</f>
        <v>2.91</v>
      </c>
      <c r="AD5" s="58">
        <f>'maj dil '!AT124</f>
        <v>0.2</v>
      </c>
      <c r="AE5" s="2">
        <f>'maj dil '!AU124</f>
        <v>4.33</v>
      </c>
      <c r="AF5" s="2">
        <f>'maj dil '!AV124</f>
        <v>0.42</v>
      </c>
      <c r="AG5" s="58">
        <f>'maj dil '!AW124</f>
        <v>0.4</v>
      </c>
      <c r="AH5" s="59">
        <f>'maj dil '!AX124</f>
        <v>3.95</v>
      </c>
      <c r="AI5" s="2">
        <f>'maj dil '!AY124</f>
        <v>0.54</v>
      </c>
      <c r="AJ5" s="55">
        <f>'maj dil '!AZ124</f>
        <v>8.51</v>
      </c>
      <c r="AK5" s="2">
        <f>'maj dil '!BA124</f>
        <v>0.28000000000000003</v>
      </c>
      <c r="AL5" s="2">
        <f>'maj dil '!BB124</f>
        <v>2.2400000000000002</v>
      </c>
      <c r="AM5" s="2">
        <f>'maj dil '!BC124</f>
        <v>5.07</v>
      </c>
    </row>
    <row r="6" spans="1:39" x14ac:dyDescent="0.25">
      <c r="A6" t="str">
        <f>'maj dil '!A125</f>
        <v>038SMPL.D#</v>
      </c>
      <c r="B6" t="str">
        <f>'maj dil '!B125</f>
        <v>11W</v>
      </c>
      <c r="C6">
        <f>'maj dil '!C125</f>
        <v>0</v>
      </c>
      <c r="D6" s="3">
        <f>'maj dil '!D125</f>
        <v>44160</v>
      </c>
      <c r="E6" s="4">
        <f>'maj dil '!E125</f>
        <v>0.7583333333333333</v>
      </c>
      <c r="F6">
        <f>'maj dil '!F125</f>
        <v>2112</v>
      </c>
      <c r="G6">
        <f>'maj dil '!G125</f>
        <v>39173.623985255508</v>
      </c>
      <c r="H6" t="str">
        <f>'maj dil '!H125</f>
        <v>Quant</v>
      </c>
      <c r="I6" s="39">
        <f>'maj dil '!I125</f>
        <v>2240.7312919566152</v>
      </c>
      <c r="J6" s="49">
        <f>'maj dil '!L125</f>
        <v>94212565.684539497</v>
      </c>
      <c r="K6" s="49">
        <f>'maj dil '!N125</f>
        <v>3185990.8387208306</v>
      </c>
      <c r="L6" s="49">
        <f>'maj dil '!O125</f>
        <v>2560779.7999161528</v>
      </c>
      <c r="M6" s="49">
        <f>'maj dil '!P125</f>
        <v>4171990.9544297117</v>
      </c>
      <c r="N6" s="49">
        <f>'maj dil '!V125</f>
        <v>203311108.48347607</v>
      </c>
      <c r="O6" s="40">
        <f>'maj dil '!W125</f>
        <v>2702.9800549826305</v>
      </c>
      <c r="P6" s="39">
        <f>'maj dil '!X125</f>
        <v>368.23206546140182</v>
      </c>
      <c r="Q6" s="49">
        <f>'maj dil '!Y125</f>
        <v>5304108.6876035957</v>
      </c>
      <c r="R6" s="52">
        <f>'maj dil '!Z125</f>
        <v>44266195.103338726</v>
      </c>
      <c r="S6" s="40">
        <f>'maj dil '!AA125</f>
        <v>198101.01649343711</v>
      </c>
      <c r="T6" s="39">
        <f>'maj dil '!AB125</f>
        <v>1006.7621364210665</v>
      </c>
      <c r="U6" s="40">
        <f>'maj dil '!AC125</f>
        <v>33505.200594589034</v>
      </c>
      <c r="V6" s="39">
        <f>'maj dil '!AD125</f>
        <v>709.04259413312479</v>
      </c>
      <c r="W6" s="39">
        <f>'maj dil '!AE125</f>
        <v>383.90151505550398</v>
      </c>
      <c r="X6" t="str">
        <f>'maj dil '!AF125</f>
        <v>Q %RSD</v>
      </c>
      <c r="Y6" s="55">
        <f>'maj dil '!AG125</f>
        <v>3.95</v>
      </c>
      <c r="Z6" s="58">
        <f>'maj dil '!AJ125</f>
        <v>1.1100000000000001</v>
      </c>
      <c r="AA6" s="58">
        <f>'maj dil '!AL125</f>
        <v>0.83</v>
      </c>
      <c r="AB6" s="58">
        <f>'maj dil '!AM125</f>
        <v>5.15</v>
      </c>
      <c r="AC6" s="2">
        <f>'maj dil '!AN125</f>
        <v>2.74</v>
      </c>
      <c r="AD6" s="58">
        <f>'maj dil '!AT125</f>
        <v>1.18</v>
      </c>
      <c r="AE6" s="2">
        <f>'maj dil '!AU125</f>
        <v>36.659999999999997</v>
      </c>
      <c r="AF6" s="55">
        <f>'maj dil '!AV125</f>
        <v>11.97</v>
      </c>
      <c r="AG6" s="58">
        <f>'maj dil '!AW125</f>
        <v>0.7</v>
      </c>
      <c r="AH6" s="59">
        <f>'maj dil '!AX125</f>
        <v>1.66</v>
      </c>
      <c r="AI6" s="2">
        <f>'maj dil '!AY125</f>
        <v>0.39</v>
      </c>
      <c r="AJ6" s="55">
        <f>'maj dil '!AZ125</f>
        <v>0.74</v>
      </c>
      <c r="AK6" s="2">
        <f>'maj dil '!BA125</f>
        <v>1.17</v>
      </c>
      <c r="AL6" s="55">
        <f>'maj dil '!BB125</f>
        <v>11.28</v>
      </c>
      <c r="AM6" s="55">
        <f>'maj dil '!BC125</f>
        <v>1.17</v>
      </c>
    </row>
    <row r="7" spans="1:39" x14ac:dyDescent="0.25">
      <c r="A7" t="str">
        <f>'maj dil '!A126</f>
        <v>064SMPL.D#</v>
      </c>
      <c r="B7" t="str">
        <f>'maj dil '!B126</f>
        <v>12S</v>
      </c>
      <c r="C7">
        <f>'maj dil '!C126</f>
        <v>0</v>
      </c>
      <c r="D7" s="3">
        <f>'maj dil '!D126</f>
        <v>44160</v>
      </c>
      <c r="E7" s="4">
        <f>'maj dil '!E126</f>
        <v>0.85625000000000007</v>
      </c>
      <c r="F7">
        <f>'maj dil '!F126</f>
        <v>2501</v>
      </c>
      <c r="G7">
        <f>'maj dil '!G126</f>
        <v>39930.736015093717</v>
      </c>
      <c r="H7" t="str">
        <f>'maj dil '!H126</f>
        <v>Quant</v>
      </c>
      <c r="I7" s="39">
        <f>'maj dil '!I126</f>
        <v>5159.0510931501085</v>
      </c>
      <c r="J7" s="49">
        <f>'maj dil '!L126</f>
        <v>100266078.13390033</v>
      </c>
      <c r="K7" s="49">
        <f>'maj dil '!N126</f>
        <v>16950597.438407283</v>
      </c>
      <c r="L7" s="49">
        <f>'maj dil '!O126</f>
        <v>13049364.529732628</v>
      </c>
      <c r="M7" s="49">
        <f>'maj dil '!P126</f>
        <v>13308914.313830737</v>
      </c>
      <c r="N7" s="49">
        <f>'maj dil '!V126</f>
        <v>258671307.9057771</v>
      </c>
      <c r="O7" s="40">
        <f>'maj dil '!W126</f>
        <v>38277.603544068836</v>
      </c>
      <c r="P7" s="40">
        <f>'maj dil '!X126</f>
        <v>39535.421728544286</v>
      </c>
      <c r="Q7" s="52">
        <f>'maj dil '!Y126</f>
        <v>8054029.4542444022</v>
      </c>
      <c r="R7" s="52">
        <f>'maj dil '!Z126</f>
        <v>52429056.387818053</v>
      </c>
      <c r="S7" s="40">
        <f>'maj dil '!AA126</f>
        <v>242738.94423575469</v>
      </c>
      <c r="T7" s="39">
        <f>'maj dil '!AB126</f>
        <v>4376.4086672542717</v>
      </c>
      <c r="U7" s="40">
        <f>'maj dil '!AC126</f>
        <v>203247.446316827</v>
      </c>
      <c r="V7" s="40">
        <f>'maj dil '!AD126</f>
        <v>24757.056329358104</v>
      </c>
      <c r="W7" s="40">
        <f>'maj dil '!AE126</f>
        <v>5366.6909204285948</v>
      </c>
      <c r="X7" t="str">
        <f>'maj dil '!AF126</f>
        <v>Q %RSD</v>
      </c>
      <c r="Y7" s="55">
        <f>'maj dil '!AG126</f>
        <v>8.76</v>
      </c>
      <c r="Z7" s="58">
        <f>'maj dil '!AJ126</f>
        <v>10.87</v>
      </c>
      <c r="AA7" s="58">
        <f>'maj dil '!AL126</f>
        <v>10.97</v>
      </c>
      <c r="AB7" s="58">
        <f>'maj dil '!AM126</f>
        <v>8</v>
      </c>
      <c r="AC7" s="2">
        <f>'maj dil '!AN126</f>
        <v>3.24</v>
      </c>
      <c r="AD7" s="58">
        <f>'maj dil '!AT126</f>
        <v>11.12</v>
      </c>
      <c r="AE7" s="2">
        <f>'maj dil '!AU126</f>
        <v>2.5099999999999998</v>
      </c>
      <c r="AF7" s="2">
        <f>'maj dil '!AV126</f>
        <v>11.93</v>
      </c>
      <c r="AG7" s="59">
        <f>'maj dil '!AW126</f>
        <v>10.53</v>
      </c>
      <c r="AH7" s="59">
        <f>'maj dil '!AX126</f>
        <v>0.88</v>
      </c>
      <c r="AI7" s="2">
        <f>'maj dil '!AY126</f>
        <v>9.68</v>
      </c>
      <c r="AJ7" s="55">
        <f>'maj dil '!AZ126</f>
        <v>19.25</v>
      </c>
      <c r="AK7" s="2">
        <f>'maj dil '!BA126</f>
        <v>11.71</v>
      </c>
      <c r="AL7" s="2">
        <f>'maj dil '!BB126</f>
        <v>8.83</v>
      </c>
      <c r="AM7" s="2">
        <f>'maj dil '!BC126</f>
        <v>9.4</v>
      </c>
    </row>
    <row r="8" spans="1:39" x14ac:dyDescent="0.25">
      <c r="A8" t="str">
        <f>'maj dil '!A127</f>
        <v>039SMPL.D#</v>
      </c>
      <c r="B8" t="str">
        <f>'maj dil '!B127</f>
        <v>12W</v>
      </c>
      <c r="C8">
        <f>'maj dil '!C127</f>
        <v>0</v>
      </c>
      <c r="D8" s="3">
        <f>'maj dil '!D127</f>
        <v>44160</v>
      </c>
      <c r="E8" s="4">
        <f>'maj dil '!E127</f>
        <v>0.76250000000000007</v>
      </c>
      <c r="F8">
        <f>'maj dil '!F127</f>
        <v>2201</v>
      </c>
      <c r="G8">
        <f>'maj dil '!G127</f>
        <v>39165.182570537429</v>
      </c>
      <c r="H8" t="str">
        <f>'maj dil '!H127</f>
        <v>Quant</v>
      </c>
      <c r="I8" s="39">
        <f>'maj dil '!I127</f>
        <v>2095.3372675237524</v>
      </c>
      <c r="J8" s="49">
        <f>'maj dil '!L127</f>
        <v>87103366.036875248</v>
      </c>
      <c r="K8" s="49">
        <f>'maj dil '!N127</f>
        <v>5040558.9968281668</v>
      </c>
      <c r="L8" s="49">
        <f>'maj dil '!O127</f>
        <v>3274600.9147226345</v>
      </c>
      <c r="M8" s="49">
        <f>'maj dil '!P127</f>
        <v>5847361.7577812383</v>
      </c>
      <c r="N8" s="49">
        <f>'maj dil '!V127</f>
        <v>206087190.68616796</v>
      </c>
      <c r="O8" s="40">
        <f>'maj dil '!W127</f>
        <v>2768.9784077369964</v>
      </c>
      <c r="P8" s="39">
        <f>'maj dil '!X127</f>
        <v>834.21838875244725</v>
      </c>
      <c r="Q8" s="49">
        <f>'maj dil '!Y127</f>
        <v>6755993.9934177063</v>
      </c>
      <c r="R8" s="49">
        <f>'maj dil '!Z127</f>
        <v>27591871.120943617</v>
      </c>
      <c r="S8" s="40">
        <f>'maj dil '!AA127</f>
        <v>163671.29796227592</v>
      </c>
      <c r="T8" s="39">
        <f>'maj dil '!AB127</f>
        <v>810.7192792101248</v>
      </c>
      <c r="U8" s="40">
        <f>'maj dil '!AC127</f>
        <v>68813.225776434265</v>
      </c>
      <c r="V8" s="39">
        <f>'maj dil '!AD127</f>
        <v>1989.5912745833014</v>
      </c>
      <c r="W8" s="40">
        <f>'maj dil '!AE127</f>
        <v>1480.4439011663148</v>
      </c>
      <c r="X8" t="str">
        <f>'maj dil '!AF127</f>
        <v>Q %RSD</v>
      </c>
      <c r="Y8" s="55">
        <f>'maj dil '!AG127</f>
        <v>0.66</v>
      </c>
      <c r="Z8" s="58">
        <f>'maj dil '!AJ127</f>
        <v>0.25</v>
      </c>
      <c r="AA8" s="58">
        <f>'maj dil '!AL127</f>
        <v>0.37</v>
      </c>
      <c r="AB8" s="58">
        <f>'maj dil '!AM127</f>
        <v>23.25</v>
      </c>
      <c r="AC8" s="2">
        <f>'maj dil '!AN127</f>
        <v>7.88</v>
      </c>
      <c r="AD8" s="58">
        <f>'maj dil '!AT127</f>
        <v>0.79</v>
      </c>
      <c r="AE8" s="2">
        <f>'maj dil '!AU127</f>
        <v>36.46</v>
      </c>
      <c r="AF8" s="55">
        <f>'maj dil '!AV127</f>
        <v>16.57</v>
      </c>
      <c r="AG8" s="58">
        <f>'maj dil '!AW127</f>
        <v>0.19</v>
      </c>
      <c r="AH8" s="58">
        <f>'maj dil '!AX127</f>
        <v>21.23</v>
      </c>
      <c r="AI8" s="2">
        <f>'maj dil '!AY127</f>
        <v>1.51</v>
      </c>
      <c r="AJ8" s="55">
        <f>'maj dil '!AZ127</f>
        <v>7.7</v>
      </c>
      <c r="AK8" s="2">
        <f>'maj dil '!BA127</f>
        <v>1.46</v>
      </c>
      <c r="AL8" s="55">
        <f>'maj dil '!BB127</f>
        <v>3.34</v>
      </c>
      <c r="AM8" s="2">
        <f>'maj dil '!BC127</f>
        <v>3.22</v>
      </c>
    </row>
    <row r="9" spans="1:39" x14ac:dyDescent="0.25">
      <c r="A9" t="str">
        <f>'maj dil '!A128</f>
        <v>065SMPL.D#</v>
      </c>
      <c r="B9" t="str">
        <f>'maj dil '!B128</f>
        <v>13S</v>
      </c>
      <c r="C9">
        <f>'maj dil '!C128</f>
        <v>0</v>
      </c>
      <c r="D9" s="3">
        <f>'maj dil '!D128</f>
        <v>44160</v>
      </c>
      <c r="E9" s="4">
        <f>'maj dil '!E128</f>
        <v>0.85972222222222217</v>
      </c>
      <c r="F9">
        <f>'maj dil '!F128</f>
        <v>2502</v>
      </c>
      <c r="G9">
        <f>'maj dil '!G128</f>
        <v>39578.844869892942</v>
      </c>
      <c r="H9" t="str">
        <f>'maj dil '!H128</f>
        <v>Quant</v>
      </c>
      <c r="I9" s="39">
        <f>'maj dil '!I128</f>
        <v>4971.1029156585528</v>
      </c>
      <c r="J9" s="49">
        <f>'maj dil '!L128</f>
        <v>100451108.27978829</v>
      </c>
      <c r="K9" s="49">
        <f>'maj dil '!N128</f>
        <v>14513562.413789742</v>
      </c>
      <c r="L9" s="49">
        <f>'maj dil '!O128</f>
        <v>8418420.3038262278</v>
      </c>
      <c r="M9" s="49">
        <f>'maj dil '!P128</f>
        <v>10907929.646142496</v>
      </c>
      <c r="N9" s="49">
        <f>'maj dil '!V128</f>
        <v>212340502.72697565</v>
      </c>
      <c r="O9" s="40">
        <f>'maj dil '!W128</f>
        <v>41755.681337737049</v>
      </c>
      <c r="P9" s="40">
        <f>'maj dil '!X128</f>
        <v>40212.106387811233</v>
      </c>
      <c r="Q9" s="49">
        <f>'maj dil '!Y128</f>
        <v>5489585.7834541509</v>
      </c>
      <c r="R9" s="52">
        <f>'maj dil '!Z128</f>
        <v>61109736.479114704</v>
      </c>
      <c r="S9" s="40">
        <f>'maj dil '!AA128</f>
        <v>240045.6941359007</v>
      </c>
      <c r="T9" s="39">
        <f>'maj dil '!AB128</f>
        <v>1943.3212831117435</v>
      </c>
      <c r="U9" s="40">
        <f>'maj dil '!AC128</f>
        <v>136982.38209469948</v>
      </c>
      <c r="V9" s="40">
        <f>'maj dil '!AD128</f>
        <v>2370.7728077065872</v>
      </c>
      <c r="W9" s="39">
        <f>'maj dil '!AE128</f>
        <v>676.79824727516939</v>
      </c>
      <c r="X9" t="str">
        <f>'maj dil '!AF128</f>
        <v>Q %RSD</v>
      </c>
      <c r="Y9" s="55">
        <f>'maj dil '!AG128</f>
        <v>1.64</v>
      </c>
      <c r="Z9" s="58">
        <f>'maj dil '!AJ128</f>
        <v>0.15</v>
      </c>
      <c r="AA9" s="58">
        <f>'maj dil '!AL128</f>
        <v>1.1200000000000001</v>
      </c>
      <c r="AB9" s="58">
        <f>'maj dil '!AM128</f>
        <v>4.51</v>
      </c>
      <c r="AC9" s="2">
        <f>'maj dil '!AN128</f>
        <v>0.8</v>
      </c>
      <c r="AD9" s="58">
        <f>'maj dil '!AT128</f>
        <v>0.36</v>
      </c>
      <c r="AE9" s="2">
        <f>'maj dil '!AU128</f>
        <v>6.69</v>
      </c>
      <c r="AF9" s="2">
        <f>'maj dil '!AV128</f>
        <v>0.4</v>
      </c>
      <c r="AG9" s="58">
        <f>'maj dil '!AW128</f>
        <v>0.26</v>
      </c>
      <c r="AH9" s="59">
        <f>'maj dil '!AX128</f>
        <v>2.93</v>
      </c>
      <c r="AI9" s="2">
        <f>'maj dil '!AY128</f>
        <v>0.46</v>
      </c>
      <c r="AJ9" s="55">
        <f>'maj dil '!AZ128</f>
        <v>13.94</v>
      </c>
      <c r="AK9" s="2">
        <f>'maj dil '!BA128</f>
        <v>0.39</v>
      </c>
      <c r="AL9" s="2">
        <f>'maj dil '!BB128</f>
        <v>3.43</v>
      </c>
      <c r="AM9" s="55">
        <f>'maj dil '!BC128</f>
        <v>3.52</v>
      </c>
    </row>
    <row r="10" spans="1:39" x14ac:dyDescent="0.25">
      <c r="A10" t="str">
        <f>'maj dil '!A129</f>
        <v>040SMPL.D#</v>
      </c>
      <c r="B10" t="str">
        <f>'maj dil '!B129</f>
        <v>13W</v>
      </c>
      <c r="C10">
        <f>'maj dil '!C129</f>
        <v>0</v>
      </c>
      <c r="D10" s="3">
        <f>'maj dil '!D129</f>
        <v>44160</v>
      </c>
      <c r="E10" s="4">
        <f>'maj dil '!E129</f>
        <v>0.76597222222222217</v>
      </c>
      <c r="F10">
        <f>'maj dil '!F129</f>
        <v>2202</v>
      </c>
      <c r="G10">
        <f>'maj dil '!G129</f>
        <v>39150.628292644178</v>
      </c>
      <c r="H10" t="str">
        <f>'maj dil '!H129</f>
        <v>Quant</v>
      </c>
      <c r="I10" s="39">
        <f>'maj dil '!I129</f>
        <v>3582.282488776942</v>
      </c>
      <c r="J10" s="49">
        <f>'maj dil '!L129</f>
        <v>112401453.82818143</v>
      </c>
      <c r="K10" s="49">
        <f>'maj dil '!N129</f>
        <v>5093496.7408730071</v>
      </c>
      <c r="L10" s="49">
        <f>'maj dil '!O129</f>
        <v>4087325.5937520526</v>
      </c>
      <c r="M10" s="49">
        <f>'maj dil '!P129</f>
        <v>6964896.7732613999</v>
      </c>
      <c r="N10" s="49">
        <f>'maj dil '!V129</f>
        <v>230127393.10416248</v>
      </c>
      <c r="O10" s="40">
        <f>'maj dil '!W129</f>
        <v>10746.847466330828</v>
      </c>
      <c r="P10" s="40">
        <f>'maj dil '!X129</f>
        <v>9427.4712928687168</v>
      </c>
      <c r="Q10" s="49">
        <f>'maj dil '!Y129</f>
        <v>5946980.4376526512</v>
      </c>
      <c r="R10" s="52">
        <f>'maj dil '!Z129</f>
        <v>57551423.590186939</v>
      </c>
      <c r="S10" s="40">
        <f>'maj dil '!AA129</f>
        <v>245709.34316463486</v>
      </c>
      <c r="T10" s="39">
        <f>'maj dil '!AB129</f>
        <v>450.23222536540806</v>
      </c>
      <c r="U10" s="40">
        <f>'maj dil '!AC129</f>
        <v>47607.164003855316</v>
      </c>
      <c r="V10" s="39">
        <f>'maj dil '!AD129</f>
        <v>336.69540331673994</v>
      </c>
      <c r="W10" s="39">
        <f>'maj dil '!AE129</f>
        <v>254.47908390218714</v>
      </c>
      <c r="X10" t="str">
        <f>'maj dil '!AF129</f>
        <v>Q %RSD</v>
      </c>
      <c r="Y10" s="55">
        <f>'maj dil '!AG129</f>
        <v>0.72</v>
      </c>
      <c r="Z10" s="58">
        <f>'maj dil '!AJ129</f>
        <v>0.4</v>
      </c>
      <c r="AA10" s="58">
        <f>'maj dil '!AL129</f>
        <v>0.54</v>
      </c>
      <c r="AB10" s="58">
        <f>'maj dil '!AM129</f>
        <v>5.0999999999999996</v>
      </c>
      <c r="AC10" s="2">
        <f>'maj dil '!AN129</f>
        <v>5.15</v>
      </c>
      <c r="AD10" s="58">
        <f>'maj dil '!AT129</f>
        <v>0.24</v>
      </c>
      <c r="AE10" s="2">
        <f>'maj dil '!AU129</f>
        <v>10.23</v>
      </c>
      <c r="AF10" s="2">
        <f>'maj dil '!AV129</f>
        <v>0.4</v>
      </c>
      <c r="AG10" s="58">
        <f>'maj dil '!AW129</f>
        <v>0.37</v>
      </c>
      <c r="AH10" s="59">
        <f>'maj dil '!AX129</f>
        <v>2.59</v>
      </c>
      <c r="AI10" s="2">
        <f>'maj dil '!AY129</f>
        <v>0.43</v>
      </c>
      <c r="AJ10" s="55">
        <f>'maj dil '!AZ129</f>
        <v>29.62</v>
      </c>
      <c r="AK10" s="2">
        <f>'maj dil '!BA129</f>
        <v>3.52</v>
      </c>
      <c r="AL10" s="55">
        <f>'maj dil '!BB129</f>
        <v>8.39</v>
      </c>
      <c r="AM10" s="55">
        <f>'maj dil '!BC129</f>
        <v>12.88</v>
      </c>
    </row>
    <row r="11" spans="1:39" x14ac:dyDescent="0.25">
      <c r="A11" t="str">
        <f>'maj dil '!A130</f>
        <v>066SMPL.D#</v>
      </c>
      <c r="B11" t="str">
        <f>'maj dil '!B130</f>
        <v>14S</v>
      </c>
      <c r="C11">
        <f>'maj dil '!C130</f>
        <v>0</v>
      </c>
      <c r="D11" s="3">
        <f>'maj dil '!D130</f>
        <v>44160</v>
      </c>
      <c r="E11" s="4">
        <f>'maj dil '!E130</f>
        <v>0.86388888888888893</v>
      </c>
      <c r="F11">
        <f>'maj dil '!F130</f>
        <v>2503</v>
      </c>
      <c r="G11">
        <f>'maj dil '!G130</f>
        <v>40062.633024276343</v>
      </c>
      <c r="H11" t="str">
        <f>'maj dil '!H130</f>
        <v>Quant</v>
      </c>
      <c r="I11" s="39">
        <f>'maj dil '!I130</f>
        <v>1818.8435393021462</v>
      </c>
      <c r="J11" s="49">
        <f>'maj dil '!L130</f>
        <v>137294643.37419504</v>
      </c>
      <c r="K11" s="49">
        <f>'maj dil '!N130</f>
        <v>2658556.3274909779</v>
      </c>
      <c r="L11" s="49">
        <f>'maj dil '!O130</f>
        <v>2246712.4600014174</v>
      </c>
      <c r="M11" s="49">
        <f>'maj dil '!P130</f>
        <v>1879738.7414990461</v>
      </c>
      <c r="N11" s="49">
        <f>'maj dil '!V130</f>
        <v>230360139.88958898</v>
      </c>
      <c r="O11" s="40">
        <f>'maj dil '!W130</f>
        <v>26100.805415316037</v>
      </c>
      <c r="P11" s="40">
        <f>'maj dil '!X130</f>
        <v>26425.312742812675</v>
      </c>
      <c r="Q11" s="49">
        <f>'maj dil '!Y130</f>
        <v>1845685.5034284112</v>
      </c>
      <c r="R11" s="49">
        <f>'maj dil '!Z130</f>
        <v>3328804.1779871215</v>
      </c>
      <c r="S11" s="40">
        <f>'maj dil '!AA130</f>
        <v>58451.381582419192</v>
      </c>
      <c r="T11" s="39">
        <f>'maj dil '!AB130</f>
        <v>-164.25679539953302</v>
      </c>
      <c r="U11" s="40">
        <f>'maj dil '!AC130</f>
        <v>53283.301922287537</v>
      </c>
      <c r="V11" s="39">
        <f>'maj dil '!AD130</f>
        <v>785.22760727581635</v>
      </c>
      <c r="W11" s="40">
        <f>'maj dil '!AE130</f>
        <v>1586.4802677613434</v>
      </c>
      <c r="X11" t="str">
        <f>'maj dil '!AF130</f>
        <v>Q %RSD</v>
      </c>
      <c r="Y11" s="55">
        <f>'maj dil '!AG130</f>
        <v>3.83</v>
      </c>
      <c r="Z11" s="58">
        <f>'maj dil '!AJ130</f>
        <v>0.19</v>
      </c>
      <c r="AA11" s="58">
        <f>'maj dil '!AL130</f>
        <v>0.63</v>
      </c>
      <c r="AB11" s="58">
        <f>'maj dil '!AM130</f>
        <v>9.0399999999999991</v>
      </c>
      <c r="AC11" s="2">
        <f>'maj dil '!AN130</f>
        <v>2.61</v>
      </c>
      <c r="AD11" s="58">
        <f>'maj dil '!AT130</f>
        <v>1.3</v>
      </c>
      <c r="AE11" s="2">
        <f>'maj dil '!AU130</f>
        <v>5.95</v>
      </c>
      <c r="AF11" s="2">
        <f>'maj dil '!AV130</f>
        <v>0.65</v>
      </c>
      <c r="AG11" s="58">
        <f>'maj dil '!AW130</f>
        <v>0.52</v>
      </c>
      <c r="AH11" s="58">
        <f>'maj dil '!AX130</f>
        <v>2.08</v>
      </c>
      <c r="AI11" s="2">
        <f>'maj dil '!AY130</f>
        <v>1.04</v>
      </c>
      <c r="AJ11" s="55">
        <f>'maj dil '!AZ130</f>
        <v>49.81</v>
      </c>
      <c r="AK11" s="2">
        <f>'maj dil '!BA130</f>
        <v>0.48</v>
      </c>
      <c r="AL11" s="55">
        <f>'maj dil '!BB130</f>
        <v>15.53</v>
      </c>
      <c r="AM11" s="2">
        <f>'maj dil '!BC130</f>
        <v>6.98</v>
      </c>
    </row>
    <row r="12" spans="1:39" x14ac:dyDescent="0.25">
      <c r="A12" t="str">
        <f>'maj dil '!A131</f>
        <v>041SMPL.D#</v>
      </c>
      <c r="B12" t="str">
        <f>'maj dil '!B131</f>
        <v>14W</v>
      </c>
      <c r="C12">
        <f>'maj dil '!C131</f>
        <v>0</v>
      </c>
      <c r="D12" s="3">
        <f>'maj dil '!D131</f>
        <v>44160</v>
      </c>
      <c r="E12" s="4">
        <f>'maj dil '!E131</f>
        <v>0.76944444444444438</v>
      </c>
      <c r="F12">
        <f>'maj dil '!F131</f>
        <v>2203</v>
      </c>
      <c r="G12">
        <f>'maj dil '!G131</f>
        <v>39218.288332729993</v>
      </c>
      <c r="H12" t="str">
        <f>'maj dil '!H131</f>
        <v>Quant</v>
      </c>
      <c r="I12" s="39">
        <f>'maj dil '!I131</f>
        <v>1847.1813804715828</v>
      </c>
      <c r="J12" s="49">
        <f>'maj dil '!L131</f>
        <v>140323035.65450791</v>
      </c>
      <c r="K12" s="49">
        <f>'maj dil '!N131</f>
        <v>1055364.1390337641</v>
      </c>
      <c r="L12" s="49">
        <f>'maj dil '!O131</f>
        <v>1136545.9958825153</v>
      </c>
      <c r="M12" s="49">
        <f>'maj dil '!P131</f>
        <v>1383229.0294953869</v>
      </c>
      <c r="N12" s="49">
        <f>'maj dil '!V131</f>
        <v>231780084.04643425</v>
      </c>
      <c r="O12" s="40">
        <f>'maj dil '!W131</f>
        <v>1537.3569026430157</v>
      </c>
      <c r="P12" s="39">
        <f>'maj dil '!X131</f>
        <v>-125.49852266473599</v>
      </c>
      <c r="Q12" s="49">
        <f>'maj dil '!Y131</f>
        <v>1994249.9617193202</v>
      </c>
      <c r="R12" s="49">
        <f>'maj dil '!Z131</f>
        <v>1884830.9372710036</v>
      </c>
      <c r="S12" s="40">
        <f>'maj dil '!AA131</f>
        <v>56788.08150579303</v>
      </c>
      <c r="T12" s="39">
        <f>'maj dil '!AB131</f>
        <v>345.12093732802396</v>
      </c>
      <c r="U12" s="40">
        <f>'maj dil '!AC131</f>
        <v>45493.21446596679</v>
      </c>
      <c r="V12" s="39">
        <f>'maj dil '!AD131</f>
        <v>121.57669383146298</v>
      </c>
      <c r="W12" s="39">
        <f>'maj dil '!AE131</f>
        <v>1054.9719561504369</v>
      </c>
      <c r="X12" t="str">
        <f>'maj dil '!AF131</f>
        <v>Q %RSD</v>
      </c>
      <c r="Y12" s="55">
        <f>'maj dil '!AG131</f>
        <v>31.69</v>
      </c>
      <c r="Z12" s="58">
        <f>'maj dil '!AJ131</f>
        <v>17.93</v>
      </c>
      <c r="AA12" s="58">
        <f>'maj dil '!AL131</f>
        <v>18.04</v>
      </c>
      <c r="AB12" s="58">
        <f>'maj dil '!AM131</f>
        <v>19.170000000000002</v>
      </c>
      <c r="AC12" s="2">
        <f>'maj dil '!AN131</f>
        <v>7.5</v>
      </c>
      <c r="AD12" s="58">
        <f>'maj dil '!AT131</f>
        <v>17.850000000000001</v>
      </c>
      <c r="AE12" s="2">
        <f>'maj dil '!AU131</f>
        <v>18.920000000000002</v>
      </c>
      <c r="AF12" s="55" t="str">
        <f>'maj dil '!AV131</f>
        <v>&gt;100</v>
      </c>
      <c r="AG12" s="58">
        <f>'maj dil '!AW131</f>
        <v>17.98</v>
      </c>
      <c r="AH12" s="58">
        <f>'maj dil '!AX131</f>
        <v>6.14</v>
      </c>
      <c r="AI12" s="2">
        <f>'maj dil '!AY131</f>
        <v>23.87</v>
      </c>
      <c r="AJ12" s="55" t="str">
        <f>'maj dil '!AZ131</f>
        <v>&gt;100</v>
      </c>
      <c r="AK12" s="2">
        <f>'maj dil '!BA131</f>
        <v>16.12</v>
      </c>
      <c r="AL12" s="55" t="str">
        <f>'maj dil '!BB131</f>
        <v>&gt;100</v>
      </c>
      <c r="AM12" s="55">
        <f>'maj dil '!BC131</f>
        <v>22.92</v>
      </c>
    </row>
    <row r="13" spans="1:39" x14ac:dyDescent="0.25">
      <c r="A13" t="str">
        <f>'maj dil '!A132</f>
        <v>067SMPL.D#</v>
      </c>
      <c r="B13" t="str">
        <f>'maj dil '!B132</f>
        <v>15S</v>
      </c>
      <c r="C13">
        <f>'maj dil '!C132</f>
        <v>0</v>
      </c>
      <c r="D13" s="3">
        <f>'maj dil '!D132</f>
        <v>44160</v>
      </c>
      <c r="E13" s="4">
        <f>'maj dil '!E132</f>
        <v>0.86736111111111114</v>
      </c>
      <c r="F13">
        <f>'maj dil '!F132</f>
        <v>2504</v>
      </c>
      <c r="G13">
        <f>'maj dil '!G132</f>
        <v>39842.896948896538</v>
      </c>
      <c r="H13" t="str">
        <f>'maj dil '!H132</f>
        <v>Quant</v>
      </c>
      <c r="I13" s="39">
        <f>'maj dil '!I132</f>
        <v>1932.3805020214822</v>
      </c>
      <c r="J13" s="49">
        <f>'maj dil '!L132</f>
        <v>136661136.53471512</v>
      </c>
      <c r="K13" s="49">
        <f>'maj dil '!N132</f>
        <v>2765495.4772229088</v>
      </c>
      <c r="L13" s="49">
        <f>'maj dil '!O132</f>
        <v>3205361.0595387267</v>
      </c>
      <c r="M13" s="49">
        <f>'maj dil '!P132</f>
        <v>1889350.1733166738</v>
      </c>
      <c r="N13" s="49">
        <f>'maj dil '!V132</f>
        <v>227463098.68125033</v>
      </c>
      <c r="O13" s="40">
        <f>'maj dil '!W132</f>
        <v>40360.854609232192</v>
      </c>
      <c r="P13" s="40">
        <f>'maj dil '!X132</f>
        <v>39344.860737035335</v>
      </c>
      <c r="Q13" s="49">
        <f>'maj dil '!Y132</f>
        <v>2517672.658200772</v>
      </c>
      <c r="R13" s="49">
        <f>'maj dil '!Z132</f>
        <v>15933174.489863725</v>
      </c>
      <c r="S13" s="40">
        <f>'maj dil '!AA132</f>
        <v>57533.143194206597</v>
      </c>
      <c r="T13" s="39">
        <f>'maj dil '!AB132</f>
        <v>498.03621186120677</v>
      </c>
      <c r="U13" s="40">
        <f>'maj dil '!AC132</f>
        <v>81279.509775748942</v>
      </c>
      <c r="V13" s="39">
        <f>'maj dil '!AD132</f>
        <v>988.10384433263414</v>
      </c>
      <c r="W13" s="40">
        <f>'maj dil '!AE132</f>
        <v>4346.8600571246125</v>
      </c>
      <c r="X13" t="str">
        <f>'maj dil '!AF132</f>
        <v>Q %RSD</v>
      </c>
      <c r="Y13" s="55">
        <f>'maj dil '!AG132</f>
        <v>1.36</v>
      </c>
      <c r="Z13" s="58">
        <f>'maj dil '!AJ132</f>
        <v>1.42</v>
      </c>
      <c r="AA13" s="58">
        <f>'maj dil '!AL132</f>
        <v>0.82</v>
      </c>
      <c r="AB13" s="58">
        <f>'maj dil '!AM132</f>
        <v>5.18</v>
      </c>
      <c r="AC13" s="2">
        <f>'maj dil '!AN132</f>
        <v>3.07</v>
      </c>
      <c r="AD13" s="58">
        <f>'maj dil '!AT132</f>
        <v>0.72</v>
      </c>
      <c r="AE13" s="2">
        <f>'maj dil '!AU132</f>
        <v>5.25</v>
      </c>
      <c r="AF13" s="2">
        <f>'maj dil '!AV132</f>
        <v>0.47</v>
      </c>
      <c r="AG13" s="58">
        <f>'maj dil '!AW132</f>
        <v>0.56000000000000005</v>
      </c>
      <c r="AH13" s="58">
        <f>'maj dil '!AX132</f>
        <v>1.56</v>
      </c>
      <c r="AI13" s="2">
        <f>'maj dil '!AY132</f>
        <v>0.75</v>
      </c>
      <c r="AJ13" s="55">
        <f>'maj dil '!AZ132</f>
        <v>25.47</v>
      </c>
      <c r="AK13" s="2">
        <f>'maj dil '!BA132</f>
        <v>1.53</v>
      </c>
      <c r="AL13" s="55">
        <f>'maj dil '!BB132</f>
        <v>3.7</v>
      </c>
      <c r="AM13" s="2">
        <f>'maj dil '!BC132</f>
        <v>1.55</v>
      </c>
    </row>
    <row r="14" spans="1:39" x14ac:dyDescent="0.25">
      <c r="A14" t="str">
        <f>'maj dil '!A133</f>
        <v>042SMPL.D#</v>
      </c>
      <c r="B14" t="str">
        <f>'maj dil '!B133</f>
        <v>15W</v>
      </c>
      <c r="C14">
        <f>'maj dil '!C133</f>
        <v>0</v>
      </c>
      <c r="D14" s="3">
        <f>'maj dil '!D133</f>
        <v>44160</v>
      </c>
      <c r="E14" s="4">
        <f>'maj dil '!E133</f>
        <v>0.77361111111111114</v>
      </c>
      <c r="F14">
        <f>'maj dil '!F133</f>
        <v>2204</v>
      </c>
      <c r="G14">
        <f>'maj dil '!G133</f>
        <v>39284.898829163336</v>
      </c>
      <c r="H14" t="str">
        <f>'maj dil '!H133</f>
        <v>Quant</v>
      </c>
      <c r="I14" s="39">
        <f>'maj dil '!I133</f>
        <v>1429.9703173815456</v>
      </c>
      <c r="J14" s="49">
        <f>'maj dil '!L133</f>
        <v>128658043.66550992</v>
      </c>
      <c r="K14" s="49">
        <f>'maj dil '!N133</f>
        <v>596344.76422669948</v>
      </c>
      <c r="L14" s="49">
        <f>'maj dil '!O133</f>
        <v>920445.17956729699</v>
      </c>
      <c r="M14" s="49">
        <f>'maj dil '!P133</f>
        <v>1350221.9727583437</v>
      </c>
      <c r="N14" s="49">
        <f>'maj dil '!V133</f>
        <v>211784889.58801955</v>
      </c>
      <c r="O14" s="39">
        <f>'maj dil '!W133</f>
        <v>-3.9284898829163337</v>
      </c>
      <c r="P14" s="39">
        <f>'maj dil '!X133</f>
        <v>-1826.7477955560951</v>
      </c>
      <c r="Q14" s="49">
        <f>'maj dil '!Y133</f>
        <v>2194061.5996087724</v>
      </c>
      <c r="R14" s="49">
        <f>'maj dil '!Z133</f>
        <v>257473.2269263365</v>
      </c>
      <c r="S14" s="40">
        <f>'maj dil '!AA133</f>
        <v>46906.169202021018</v>
      </c>
      <c r="T14" s="39">
        <f>'maj dil '!AB133</f>
        <v>-381.06351864288439</v>
      </c>
      <c r="U14" s="40">
        <f>'maj dil '!AC133</f>
        <v>44509.790373442062</v>
      </c>
      <c r="V14" s="39">
        <f>'maj dil '!AD133</f>
        <v>-78.569797658326678</v>
      </c>
      <c r="W14" s="40">
        <f>'maj dil '!AE133</f>
        <v>2101.7420873602387</v>
      </c>
      <c r="X14" t="str">
        <f>'maj dil '!AF133</f>
        <v>Q %RSD</v>
      </c>
      <c r="Y14" s="55">
        <f>'maj dil '!AG133</f>
        <v>8</v>
      </c>
      <c r="Z14" s="58">
        <f>'maj dil '!AJ133</f>
        <v>1.06</v>
      </c>
      <c r="AA14" s="58">
        <f>'maj dil '!AL133</f>
        <v>0.86</v>
      </c>
      <c r="AB14" s="58">
        <f>'maj dil '!AM133</f>
        <v>10.02</v>
      </c>
      <c r="AC14" s="2">
        <f>'maj dil '!AN133</f>
        <v>9.0500000000000007</v>
      </c>
      <c r="AD14" s="58">
        <f>'maj dil '!AT133</f>
        <v>0.47</v>
      </c>
      <c r="AE14" s="55" t="str">
        <f>'maj dil '!AU133</f>
        <v>&gt;100</v>
      </c>
      <c r="AF14" s="55">
        <f>'maj dil '!AV133</f>
        <v>9.0299999999999994</v>
      </c>
      <c r="AG14" s="58">
        <f>'maj dil '!AW133</f>
        <v>0.64</v>
      </c>
      <c r="AH14" s="58">
        <f>'maj dil '!AX133</f>
        <v>2.54</v>
      </c>
      <c r="AI14" s="2">
        <f>'maj dil '!AY133</f>
        <v>0.59</v>
      </c>
      <c r="AJ14" s="55">
        <f>'maj dil '!AZ133</f>
        <v>50.83</v>
      </c>
      <c r="AK14" s="2">
        <f>'maj dil '!BA133</f>
        <v>1.08</v>
      </c>
      <c r="AL14" s="55">
        <f>'maj dil '!BB133</f>
        <v>52.84</v>
      </c>
      <c r="AM14" s="2">
        <f>'maj dil '!BC133</f>
        <v>3.84</v>
      </c>
    </row>
    <row r="15" spans="1:39" x14ac:dyDescent="0.25">
      <c r="A15" t="str">
        <f>'maj dil '!A134</f>
        <v>068SMPL.D#</v>
      </c>
      <c r="B15" t="str">
        <f>'maj dil '!B134</f>
        <v>16S</v>
      </c>
      <c r="C15">
        <f>'maj dil '!C134</f>
        <v>0</v>
      </c>
      <c r="D15" s="3">
        <f>'maj dil '!D134</f>
        <v>44160</v>
      </c>
      <c r="E15" s="4">
        <f>'maj dil '!E134</f>
        <v>0.87152777777777779</v>
      </c>
      <c r="F15">
        <f>'maj dil '!F134</f>
        <v>2505</v>
      </c>
      <c r="G15">
        <f>'maj dil '!G134</f>
        <v>40190.217376699606</v>
      </c>
      <c r="H15" t="str">
        <f>'maj dil '!H134</f>
        <v>Quant</v>
      </c>
      <c r="I15" s="39">
        <f>'maj dil '!I134</f>
        <v>1860.8070645411917</v>
      </c>
      <c r="J15" s="49">
        <f>'maj dil '!L134</f>
        <v>130256494.51788342</v>
      </c>
      <c r="K15" s="49">
        <f>'maj dil '!N134</f>
        <v>2740972.8250909131</v>
      </c>
      <c r="L15" s="49">
        <f>'maj dil '!O134</f>
        <v>3197935.5966639873</v>
      </c>
      <c r="M15" s="49">
        <f>'maj dil '!P134</f>
        <v>1865629.8906263958</v>
      </c>
      <c r="N15" s="49">
        <f>'maj dil '!V134</f>
        <v>219920869.48530024</v>
      </c>
      <c r="O15" s="40">
        <f>'maj dil '!W134</f>
        <v>43686.76628847247</v>
      </c>
      <c r="P15" s="40">
        <f>'maj dil '!X134</f>
        <v>39997.304333291446</v>
      </c>
      <c r="Q15" s="49">
        <f>'maj dil '!Y134</f>
        <v>2533591.303427143</v>
      </c>
      <c r="R15" s="49">
        <f>'maj dil '!Z134</f>
        <v>16068048.907204503</v>
      </c>
      <c r="S15" s="40">
        <f>'maj dil '!AA134</f>
        <v>62656.54889027468</v>
      </c>
      <c r="T15" s="39">
        <f>'maj dil '!AB134</f>
        <v>381.80706507864625</v>
      </c>
      <c r="U15" s="40">
        <f>'maj dil '!AC134</f>
        <v>178323.99450041616</v>
      </c>
      <c r="V15" s="39">
        <f>'maj dil '!AD134</f>
        <v>900.26086923807111</v>
      </c>
      <c r="W15" s="40">
        <f>'maj dil '!AE134</f>
        <v>5767.2961935563926</v>
      </c>
      <c r="X15" t="str">
        <f>'maj dil '!AF134</f>
        <v>Q %RSD</v>
      </c>
      <c r="Y15" s="55">
        <f>'maj dil '!AG134</f>
        <v>2.7</v>
      </c>
      <c r="Z15" s="58">
        <f>'maj dil '!AJ134</f>
        <v>0.89</v>
      </c>
      <c r="AA15" s="58">
        <f>'maj dil '!AL134</f>
        <v>0.75</v>
      </c>
      <c r="AB15" s="58">
        <f>'maj dil '!AM134</f>
        <v>4.75</v>
      </c>
      <c r="AC15" s="2">
        <f>'maj dil '!AN134</f>
        <v>7.88</v>
      </c>
      <c r="AD15" s="58">
        <f>'maj dil '!AT134</f>
        <v>0.49</v>
      </c>
      <c r="AE15" s="2">
        <f>'maj dil '!AU134</f>
        <v>4.68</v>
      </c>
      <c r="AF15" s="2">
        <f>'maj dil '!AV134</f>
        <v>0.51</v>
      </c>
      <c r="AG15" s="58">
        <f>'maj dil '!AW134</f>
        <v>1.38</v>
      </c>
      <c r="AH15" s="58">
        <f>'maj dil '!AX134</f>
        <v>4.82</v>
      </c>
      <c r="AI15" s="2">
        <f>'maj dil '!AY134</f>
        <v>1.1499999999999999</v>
      </c>
      <c r="AJ15" s="55">
        <f>'maj dil '!AZ134</f>
        <v>10.15</v>
      </c>
      <c r="AK15" s="2">
        <f>'maj dil '!BA134</f>
        <v>1.28</v>
      </c>
      <c r="AL15" s="55">
        <f>'maj dil '!BB134</f>
        <v>3.46</v>
      </c>
      <c r="AM15" s="2">
        <f>'maj dil '!BC134</f>
        <v>1.56</v>
      </c>
    </row>
    <row r="16" spans="1:39" x14ac:dyDescent="0.25">
      <c r="A16" t="str">
        <f>'maj dil '!A135</f>
        <v>043SMPL.D#</v>
      </c>
      <c r="B16" t="str">
        <f>'maj dil '!B135</f>
        <v>16W</v>
      </c>
      <c r="C16">
        <f>'maj dil '!C135</f>
        <v>0</v>
      </c>
      <c r="D16" s="3">
        <f>'maj dil '!D135</f>
        <v>44160</v>
      </c>
      <c r="E16" s="4">
        <f>'maj dil '!E135</f>
        <v>0.77708333333333324</v>
      </c>
      <c r="F16">
        <f>'maj dil '!F135</f>
        <v>2205</v>
      </c>
      <c r="G16">
        <f>'maj dil '!G135</f>
        <v>39076.717653234053</v>
      </c>
      <c r="H16" t="str">
        <f>'maj dil '!H135</f>
        <v>Quant</v>
      </c>
      <c r="I16" s="39">
        <f>'maj dil '!I135</f>
        <v>1484.9152708228939</v>
      </c>
      <c r="J16" s="49">
        <f>'maj dil '!L135</f>
        <v>127116562.52597037</v>
      </c>
      <c r="K16" s="49">
        <f>'maj dil '!N135</f>
        <v>702208.61622861587</v>
      </c>
      <c r="L16" s="49">
        <f>'maj dil '!O135</f>
        <v>887823.02508147759</v>
      </c>
      <c r="M16" s="49">
        <f>'maj dil '!P135</f>
        <v>1215285.9190155792</v>
      </c>
      <c r="N16" s="49">
        <f>'maj dil '!V135</f>
        <v>209529360.05664098</v>
      </c>
      <c r="O16" s="39">
        <f>'maj dil '!W135</f>
        <v>-175.84522943955324</v>
      </c>
      <c r="P16" s="39">
        <f>'maj dil '!X135</f>
        <v>-1508.3613014148345</v>
      </c>
      <c r="Q16" s="49">
        <f>'maj dil '!Y135</f>
        <v>1946411.3063075882</v>
      </c>
      <c r="R16" s="49">
        <f>'maj dil '!Z135</f>
        <v>386898.58148467034</v>
      </c>
      <c r="S16" s="40">
        <f>'maj dil '!AA135</f>
        <v>51776.650890535115</v>
      </c>
      <c r="T16" s="39">
        <f>'maj dil '!AB135</f>
        <v>-547.07404714527672</v>
      </c>
      <c r="U16" s="40">
        <f>'maj dil '!AC135</f>
        <v>87649.077696203982</v>
      </c>
      <c r="V16" s="39">
        <f>'maj dil '!AD135</f>
        <v>-46.892061183880863</v>
      </c>
      <c r="W16" s="40">
        <f>'maj dil '!AE135</f>
        <v>3094.8760381361371</v>
      </c>
      <c r="X16" t="str">
        <f>'maj dil '!AF135</f>
        <v>Q %RSD</v>
      </c>
      <c r="Y16" s="55">
        <f>'maj dil '!AG135</f>
        <v>4.3600000000000003</v>
      </c>
      <c r="Z16" s="58">
        <f>'maj dil '!AJ135</f>
        <v>0.7</v>
      </c>
      <c r="AA16" s="58">
        <f>'maj dil '!AL135</f>
        <v>0.61</v>
      </c>
      <c r="AB16" s="58">
        <f>'maj dil '!AM135</f>
        <v>10.77</v>
      </c>
      <c r="AC16" s="2">
        <f>'maj dil '!AN135</f>
        <v>1.34</v>
      </c>
      <c r="AD16" s="58">
        <f>'maj dil '!AT135</f>
        <v>0.24</v>
      </c>
      <c r="AE16" s="55">
        <f>'maj dil '!AU135</f>
        <v>55.41</v>
      </c>
      <c r="AF16" s="55">
        <f>'maj dil '!AV135</f>
        <v>14.58</v>
      </c>
      <c r="AG16" s="58">
        <f>'maj dil '!AW135</f>
        <v>0.92</v>
      </c>
      <c r="AH16" s="58">
        <f>'maj dil '!AX135</f>
        <v>2.74</v>
      </c>
      <c r="AI16" s="2">
        <f>'maj dil '!AY135</f>
        <v>0.85</v>
      </c>
      <c r="AJ16" s="55">
        <f>'maj dil '!AZ135</f>
        <v>15.59</v>
      </c>
      <c r="AK16" s="2">
        <f>'maj dil '!BA135</f>
        <v>0.54</v>
      </c>
      <c r="AL16" s="55">
        <f>'maj dil '!BB135</f>
        <v>61.68</v>
      </c>
      <c r="AM16" s="2">
        <f>'maj dil '!BC135</f>
        <v>1.36</v>
      </c>
    </row>
    <row r="17" spans="1:39" x14ac:dyDescent="0.25">
      <c r="A17" t="str">
        <f>'maj dil '!A136</f>
        <v>069SMPL.D#</v>
      </c>
      <c r="B17" t="str">
        <f>'maj dil '!B136</f>
        <v>17S</v>
      </c>
      <c r="C17">
        <f>'maj dil '!C136</f>
        <v>0</v>
      </c>
      <c r="D17" s="3">
        <f>'maj dil '!D136</f>
        <v>44160</v>
      </c>
      <c r="E17" s="4">
        <f>'maj dil '!E136</f>
        <v>0.875</v>
      </c>
      <c r="F17">
        <f>'maj dil '!F136</f>
        <v>2506</v>
      </c>
      <c r="G17">
        <f>'maj dil '!G136</f>
        <v>40263.540328169816</v>
      </c>
      <c r="H17" t="str">
        <f>'maj dil '!H136</f>
        <v>Quant</v>
      </c>
      <c r="I17" s="39">
        <f>'maj dil '!I136</f>
        <v>3764.6410206838777</v>
      </c>
      <c r="J17" s="49">
        <f>'maj dil '!L136</f>
        <v>20945093.67871394</v>
      </c>
      <c r="K17" s="49">
        <f>'maj dil '!N136</f>
        <v>3177195.96729588</v>
      </c>
      <c r="L17" s="49">
        <f>'maj dil '!O136</f>
        <v>2680343.8796462645</v>
      </c>
      <c r="M17" s="49">
        <f>'maj dil '!P136</f>
        <v>323960.44548045431</v>
      </c>
      <c r="N17" s="49">
        <f>'maj dil '!V136</f>
        <v>431222516.91469872</v>
      </c>
      <c r="O17" s="40">
        <f>'maj dil '!W136</f>
        <v>3047.9500028424554</v>
      </c>
      <c r="P17" s="39">
        <f>'maj dil '!X136</f>
        <v>2303.0745067713137</v>
      </c>
      <c r="Q17" s="49">
        <f>'maj dil '!Y136</f>
        <v>588250.32419456099</v>
      </c>
      <c r="R17" s="49">
        <f>'maj dil '!Z136</f>
        <v>4030380.3868497983</v>
      </c>
      <c r="S17" s="40">
        <f>'maj dil '!AA136</f>
        <v>323396.75591585995</v>
      </c>
      <c r="T17" s="39">
        <f>'maj dil '!AB136</f>
        <v>-1183.7480856481925</v>
      </c>
      <c r="U17" s="40">
        <f>'maj dil '!AC136</f>
        <v>8769.3990834753859</v>
      </c>
      <c r="V17" s="39">
        <f>'maj dil '!AD136</f>
        <v>1767.5694204066549</v>
      </c>
      <c r="W17" s="39">
        <f>'maj dil '!AE136</f>
        <v>20.131770164084909</v>
      </c>
      <c r="X17" t="str">
        <f>'maj dil '!AF136</f>
        <v>Q %RSD</v>
      </c>
      <c r="Y17" s="55">
        <f>'maj dil '!AG136</f>
        <v>15.54</v>
      </c>
      <c r="Z17" s="58">
        <f>'maj dil '!AJ136</f>
        <v>12.73</v>
      </c>
      <c r="AA17" s="58">
        <f>'maj dil '!AL136</f>
        <v>11.51</v>
      </c>
      <c r="AB17" s="58">
        <f>'maj dil '!AM136</f>
        <v>7.58</v>
      </c>
      <c r="AC17" s="2">
        <f>'maj dil '!AN136</f>
        <v>21.92</v>
      </c>
      <c r="AD17" s="58">
        <f>'maj dil '!AT136</f>
        <v>11.24</v>
      </c>
      <c r="AE17" s="2">
        <f>'maj dil '!AU136</f>
        <v>4.91</v>
      </c>
      <c r="AF17" s="55">
        <f>'maj dil '!AV136</f>
        <v>31.45</v>
      </c>
      <c r="AG17" s="58">
        <f>'maj dil '!AW136</f>
        <v>11.93</v>
      </c>
      <c r="AH17" s="58">
        <f>'maj dil '!AX136</f>
        <v>2.61</v>
      </c>
      <c r="AI17" s="2">
        <f>'maj dil '!AY136</f>
        <v>13.46</v>
      </c>
      <c r="AJ17" s="55">
        <f>'maj dil '!AZ136</f>
        <v>34.81</v>
      </c>
      <c r="AK17" s="2">
        <f>'maj dil '!BA136</f>
        <v>15.01</v>
      </c>
      <c r="AL17" s="55">
        <f>'maj dil '!BB136</f>
        <v>13.2</v>
      </c>
      <c r="AM17" s="55" t="str">
        <f>'maj dil '!BC136</f>
        <v>&gt;100</v>
      </c>
    </row>
    <row r="18" spans="1:39" x14ac:dyDescent="0.25">
      <c r="A18" t="str">
        <f>'maj dil '!A137</f>
        <v>044SMPL.D#</v>
      </c>
      <c r="B18" t="str">
        <f>'maj dil '!B137</f>
        <v>17W</v>
      </c>
      <c r="C18">
        <f>'maj dil '!C137</f>
        <v>0</v>
      </c>
      <c r="D18" s="3">
        <f>'maj dil '!D137</f>
        <v>44160</v>
      </c>
      <c r="E18" s="4">
        <f>'maj dil '!E137</f>
        <v>0.78125</v>
      </c>
      <c r="F18">
        <f>'maj dil '!F137</f>
        <v>2206</v>
      </c>
      <c r="G18">
        <f>'maj dil '!G137</f>
        <v>39007.382061574644</v>
      </c>
      <c r="H18" t="str">
        <f>'maj dil '!H137</f>
        <v>Quant</v>
      </c>
      <c r="I18" s="39">
        <f>'maj dil '!I137</f>
        <v>1057.1000538686728</v>
      </c>
      <c r="J18" s="49">
        <f>'maj dil '!L137</f>
        <v>6951115.4833726007</v>
      </c>
      <c r="K18" s="49">
        <f>'maj dil '!N137</f>
        <v>546493.42268266075</v>
      </c>
      <c r="L18" s="49">
        <f>'maj dil '!O137</f>
        <v>567557.40899591113</v>
      </c>
      <c r="M18" s="49">
        <f>'maj dil '!P137</f>
        <v>187391.46342380461</v>
      </c>
      <c r="N18" s="49">
        <f>'maj dil '!V137</f>
        <v>361832476.00316638</v>
      </c>
      <c r="O18" s="39">
        <f>'maj dil '!W137</f>
        <v>-89.716978741621688</v>
      </c>
      <c r="P18" s="39">
        <f>'maj dil '!X137</f>
        <v>-1626.6078319676626</v>
      </c>
      <c r="Q18" s="49">
        <f>'maj dil '!Y137</f>
        <v>356020.37607599178</v>
      </c>
      <c r="R18" s="49">
        <f>'maj dil '!Z137</f>
        <v>596812.94554209209</v>
      </c>
      <c r="S18" s="40">
        <f>'maj dil '!AA137</f>
        <v>263416.85106181359</v>
      </c>
      <c r="T18" s="39">
        <f>'maj dil '!AB137</f>
        <v>-846.46019073616981</v>
      </c>
      <c r="U18" s="40">
        <f>'maj dil '!AC137</f>
        <v>5429.8275829711902</v>
      </c>
      <c r="V18" s="39">
        <f>'maj dil '!AD137</f>
        <v>-97.518455153936614</v>
      </c>
      <c r="W18" s="39">
        <f>'maj dil '!AE137</f>
        <v>-11.702214618472393</v>
      </c>
      <c r="X18" t="str">
        <f>'maj dil '!AF137</f>
        <v>Q %RSD</v>
      </c>
      <c r="Y18" s="55">
        <f>'maj dil '!AG137</f>
        <v>8.7100000000000009</v>
      </c>
      <c r="Z18" s="58">
        <f>'maj dil '!AJ137</f>
        <v>0.34</v>
      </c>
      <c r="AA18" s="58">
        <f>'maj dil '!AL137</f>
        <v>0.32</v>
      </c>
      <c r="AB18" s="58">
        <f>'maj dil '!AM137</f>
        <v>10.57</v>
      </c>
      <c r="AC18" s="2">
        <f>'maj dil '!AN137</f>
        <v>13.65</v>
      </c>
      <c r="AD18" s="58">
        <f>'maj dil '!AT137</f>
        <v>0.38</v>
      </c>
      <c r="AE18" s="55" t="str">
        <f>'maj dil '!AU137</f>
        <v>&gt;100</v>
      </c>
      <c r="AF18" s="55">
        <f>'maj dil '!AV137</f>
        <v>14.31</v>
      </c>
      <c r="AG18" s="58">
        <f>'maj dil '!AW137</f>
        <v>0.3</v>
      </c>
      <c r="AH18" s="58">
        <f>'maj dil '!AX137</f>
        <v>3.57</v>
      </c>
      <c r="AI18" s="2">
        <f>'maj dil '!AY137</f>
        <v>0.65</v>
      </c>
      <c r="AJ18" s="55">
        <f>'maj dil '!AZ137</f>
        <v>16.66</v>
      </c>
      <c r="AK18" s="2">
        <f>'maj dil '!BA137</f>
        <v>4.3</v>
      </c>
      <c r="AL18" s="55">
        <f>'maj dil '!BB137</f>
        <v>21.8</v>
      </c>
      <c r="AM18" s="55">
        <f>'maj dil '!BC137</f>
        <v>63.61</v>
      </c>
    </row>
    <row r="19" spans="1:39" x14ac:dyDescent="0.25">
      <c r="A19" t="str">
        <f>'maj dil '!A138</f>
        <v>070SMPL.D#</v>
      </c>
      <c r="B19" t="str">
        <f>'maj dil '!B138</f>
        <v>18S</v>
      </c>
      <c r="C19">
        <f>'maj dil '!C138</f>
        <v>0</v>
      </c>
      <c r="D19" s="3">
        <f>'maj dil '!D138</f>
        <v>44160</v>
      </c>
      <c r="E19" s="4">
        <f>'maj dil '!E138</f>
        <v>0.87847222222222221</v>
      </c>
      <c r="F19">
        <f>'maj dil '!F138</f>
        <v>2507</v>
      </c>
      <c r="G19">
        <f>'maj dil '!G138</f>
        <v>39954.194708602437</v>
      </c>
      <c r="H19" t="str">
        <f>'maj dil '!H138</f>
        <v>Quant</v>
      </c>
      <c r="I19" s="39">
        <f>'maj dil '!I138</f>
        <v>371.57401079000266</v>
      </c>
      <c r="J19" s="49">
        <f>'maj dil '!L138</f>
        <v>2020084.0844669393</v>
      </c>
      <c r="K19" s="49">
        <f>'maj dil '!N138</f>
        <v>508217.356693423</v>
      </c>
      <c r="L19" s="49">
        <f>'maj dil '!O138</f>
        <v>487441.17544494971</v>
      </c>
      <c r="M19" s="49">
        <f>'maj dil '!P138</f>
        <v>336614.09041997558</v>
      </c>
      <c r="N19" s="49">
        <f>'maj dil '!V138</f>
        <v>427110341.43496007</v>
      </c>
      <c r="O19" s="40">
        <f>'maj dil '!W138</f>
        <v>1538.2364962811939</v>
      </c>
      <c r="P19" s="39">
        <f>'maj dil '!X138</f>
        <v>-315.63813819795928</v>
      </c>
      <c r="Q19" s="49">
        <f>'maj dil '!Y138</f>
        <v>110473.34836928574</v>
      </c>
      <c r="R19" s="49">
        <f>'maj dil '!Z138</f>
        <v>1797139.6779929376</v>
      </c>
      <c r="S19" s="40">
        <f>'maj dil '!AA138</f>
        <v>149628.45918371613</v>
      </c>
      <c r="T19" s="39">
        <f>'maj dil '!AB138</f>
        <v>-1434.3555900388276</v>
      </c>
      <c r="U19" s="40">
        <f>'maj dil '!AC138</f>
        <v>8622.1152181164052</v>
      </c>
      <c r="V19" s="39">
        <f>'maj dil '!AD138</f>
        <v>-119.86258412580732</v>
      </c>
      <c r="W19" s="39">
        <f>'maj dil '!AE138</f>
        <v>299.65646031451826</v>
      </c>
      <c r="X19" t="str">
        <f>'maj dil '!AF138</f>
        <v>Q %RSD</v>
      </c>
      <c r="Y19" s="55">
        <f>'maj dil '!AG138</f>
        <v>16.22</v>
      </c>
      <c r="Z19" s="58">
        <f>'maj dil '!AJ138</f>
        <v>1.1200000000000001</v>
      </c>
      <c r="AA19" s="58">
        <f>'maj dil '!AL138</f>
        <v>1.63</v>
      </c>
      <c r="AB19" s="58">
        <f>'maj dil '!AM138</f>
        <v>9.1999999999999993</v>
      </c>
      <c r="AC19" s="2">
        <f>'maj dil '!AN138</f>
        <v>38.049999999999997</v>
      </c>
      <c r="AD19" s="58">
        <f>'maj dil '!AT138</f>
        <v>0.75</v>
      </c>
      <c r="AE19" s="2">
        <f>'maj dil '!AU138</f>
        <v>15.48</v>
      </c>
      <c r="AF19" s="55">
        <f>'maj dil '!AV138</f>
        <v>40.18</v>
      </c>
      <c r="AG19" s="58">
        <f>'maj dil '!AW138</f>
        <v>0.64</v>
      </c>
      <c r="AH19" s="58">
        <f>'maj dil '!AX138</f>
        <v>1.3</v>
      </c>
      <c r="AI19" s="2">
        <f>'maj dil '!AY138</f>
        <v>0.08</v>
      </c>
      <c r="AJ19" s="55">
        <f>'maj dil '!AZ138</f>
        <v>2.5499999999999998</v>
      </c>
      <c r="AK19" s="2">
        <f>'maj dil '!BA138</f>
        <v>4.9800000000000004</v>
      </c>
      <c r="AL19" s="55">
        <f>'maj dil '!BB138</f>
        <v>29.14</v>
      </c>
      <c r="AM19" s="55">
        <f>'maj dil '!BC138</f>
        <v>1.52</v>
      </c>
    </row>
    <row r="20" spans="1:39" x14ac:dyDescent="0.25">
      <c r="A20" t="str">
        <f>'maj dil '!A139</f>
        <v>045SMPL.D#</v>
      </c>
      <c r="B20" t="str">
        <f>'maj dil '!B139</f>
        <v>18W</v>
      </c>
      <c r="C20">
        <f>'maj dil '!C139</f>
        <v>0</v>
      </c>
      <c r="D20" s="3">
        <f>'maj dil '!D139</f>
        <v>44160</v>
      </c>
      <c r="E20" s="4">
        <f>'maj dil '!E139</f>
        <v>0.78472222222222221</v>
      </c>
      <c r="F20">
        <f>'maj dil '!F139</f>
        <v>2207</v>
      </c>
      <c r="G20">
        <f>'maj dil '!G139</f>
        <v>39598.601878051937</v>
      </c>
      <c r="H20" t="str">
        <f>'maj dil '!H139</f>
        <v>Quant</v>
      </c>
      <c r="I20" s="39">
        <f>'maj dil '!I139</f>
        <v>122.755665821961</v>
      </c>
      <c r="J20" s="49">
        <f>'maj dil '!L139</f>
        <v>1562164.844089149</v>
      </c>
      <c r="K20" s="49">
        <f>'maj dil '!N139</f>
        <v>38553.198788471367</v>
      </c>
      <c r="L20" s="49">
        <f>'maj dil '!O139</f>
        <v>108262.57753459399</v>
      </c>
      <c r="M20" s="49">
        <f>'maj dil '!P139</f>
        <v>245630.12744955617</v>
      </c>
      <c r="N20" s="49">
        <f>'maj dil '!V139</f>
        <v>378047852.12976182</v>
      </c>
      <c r="O20" s="39">
        <f>'maj dil '!W139</f>
        <v>-241.55147145611684</v>
      </c>
      <c r="P20" s="39">
        <f>'maj dil '!X139</f>
        <v>-1920.5321910855191</v>
      </c>
      <c r="Q20" s="49">
        <f>'maj dil '!Y139</f>
        <v>92106.347968348811</v>
      </c>
      <c r="R20" s="50">
        <f>'maj dil '!Z139</f>
        <v>2851.0993352197393</v>
      </c>
      <c r="S20" s="40">
        <f>'maj dil '!AA139</f>
        <v>126081.94837971737</v>
      </c>
      <c r="T20" s="39">
        <f>'maj dil '!AB139</f>
        <v>-791.97203756103875</v>
      </c>
      <c r="U20" s="40">
        <f>'maj dil '!AC139</f>
        <v>6434.7728051834401</v>
      </c>
      <c r="V20" s="39">
        <f>'maj dil '!AD139</f>
        <v>-98.996504695129843</v>
      </c>
      <c r="W20" s="39">
        <f>'maj dil '!AE139</f>
        <v>150.47468713659737</v>
      </c>
      <c r="X20" t="str">
        <f>'maj dil '!AF139</f>
        <v>Q %RSD</v>
      </c>
      <c r="Y20" s="55">
        <f>'maj dil '!AG139</f>
        <v>38.79</v>
      </c>
      <c r="Z20" s="58">
        <f>'maj dil '!AJ139</f>
        <v>0.75</v>
      </c>
      <c r="AA20" s="58">
        <f>'maj dil '!AL139</f>
        <v>4.47</v>
      </c>
      <c r="AB20" s="58">
        <f>'maj dil '!AM139</f>
        <v>17.86</v>
      </c>
      <c r="AC20" s="2">
        <f>'maj dil '!AN139</f>
        <v>20.93</v>
      </c>
      <c r="AD20" s="58">
        <f>'maj dil '!AT139</f>
        <v>0.46</v>
      </c>
      <c r="AE20" s="55">
        <f>'maj dil '!AU139</f>
        <v>15.46</v>
      </c>
      <c r="AF20" s="55">
        <f>'maj dil '!AV139</f>
        <v>7.42</v>
      </c>
      <c r="AG20" s="58">
        <f>'maj dil '!AW139</f>
        <v>0.93</v>
      </c>
      <c r="AH20" s="60">
        <f>'maj dil '!AX139</f>
        <v>3.94</v>
      </c>
      <c r="AI20" s="2">
        <f>'maj dil '!AY139</f>
        <v>0.51</v>
      </c>
      <c r="AJ20" s="55">
        <f>'maj dil '!AZ139</f>
        <v>18.670000000000002</v>
      </c>
      <c r="AK20" s="2">
        <f>'maj dil '!BA139</f>
        <v>6.38</v>
      </c>
      <c r="AL20" s="55">
        <f>'maj dil '!BB139</f>
        <v>13.55</v>
      </c>
      <c r="AM20" s="55">
        <f>'maj dil '!BC139</f>
        <v>8.43</v>
      </c>
    </row>
    <row r="21" spans="1:39" x14ac:dyDescent="0.25">
      <c r="A21" t="str">
        <f>'maj dil '!A140</f>
        <v>071SMPL.D#</v>
      </c>
      <c r="B21" t="str">
        <f>'maj dil '!B140</f>
        <v>19S</v>
      </c>
      <c r="C21">
        <f>'maj dil '!C140</f>
        <v>0</v>
      </c>
      <c r="D21" s="3">
        <f>'maj dil '!D140</f>
        <v>44160</v>
      </c>
      <c r="E21" s="4">
        <f>'maj dil '!E140</f>
        <v>0.88263888888888886</v>
      </c>
      <c r="F21">
        <f>'maj dil '!F140</f>
        <v>2508</v>
      </c>
      <c r="G21">
        <f>'maj dil '!G140</f>
        <v>39643.997018929302</v>
      </c>
      <c r="H21" t="str">
        <f>'maj dil '!H140</f>
        <v>Quant</v>
      </c>
      <c r="I21" s="40">
        <f>'maj dil '!I140</f>
        <v>65174.731099119766</v>
      </c>
      <c r="J21" s="49">
        <f>'maj dil '!L140</f>
        <v>41309044.89372433</v>
      </c>
      <c r="K21" s="49">
        <f>'maj dil '!N140</f>
        <v>35889710.501236692</v>
      </c>
      <c r="L21" s="49">
        <f>'maj dil '!O140</f>
        <v>28178953.081054945</v>
      </c>
      <c r="M21" s="49">
        <f>'maj dil '!P140</f>
        <v>407936.7293247825</v>
      </c>
      <c r="N21" s="49">
        <f>'maj dil '!V140</f>
        <v>269777399.7138139</v>
      </c>
      <c r="O21" s="40">
        <f>'maj dil '!W140</f>
        <v>37138.496407332968</v>
      </c>
      <c r="P21" s="40">
        <f>'maj dil '!X140</f>
        <v>34973.934170099426</v>
      </c>
      <c r="Q21" s="49">
        <f>'maj dil '!Y140</f>
        <v>3155265.7227365831</v>
      </c>
      <c r="R21" s="52">
        <f>'maj dil '!Z140</f>
        <v>40159368.980175383</v>
      </c>
      <c r="S21" s="40">
        <f>'maj dil '!AA140</f>
        <v>1100913.7972156666</v>
      </c>
      <c r="T21" s="39">
        <f>'maj dil '!AB140</f>
        <v>7437.2138407511366</v>
      </c>
      <c r="U21" s="40">
        <f>'maj dil '!AC140</f>
        <v>9748.4588669547156</v>
      </c>
      <c r="V21" s="39">
        <f>'maj dil '!AD140</f>
        <v>852.34593590697989</v>
      </c>
      <c r="W21" s="39">
        <f>'maj dil '!AE140</f>
        <v>170.46918718139599</v>
      </c>
      <c r="X21" t="str">
        <f>'maj dil '!AF140</f>
        <v>Q %RSD</v>
      </c>
      <c r="Y21" s="2">
        <f>'maj dil '!AG140</f>
        <v>1.22</v>
      </c>
      <c r="Z21" s="58">
        <f>'maj dil '!AJ140</f>
        <v>0.64</v>
      </c>
      <c r="AA21" s="58">
        <f>'maj dil '!AL140</f>
        <v>0.68</v>
      </c>
      <c r="AB21" s="58">
        <f>'maj dil '!AM140</f>
        <v>2.89</v>
      </c>
      <c r="AC21" s="2">
        <f>'maj dil '!AN140</f>
        <v>18.149999999999999</v>
      </c>
      <c r="AD21" s="58">
        <f>'maj dil '!AT140</f>
        <v>0.83</v>
      </c>
      <c r="AE21" s="2">
        <f>'maj dil '!AU140</f>
        <v>5.95</v>
      </c>
      <c r="AF21" s="2">
        <f>'maj dil '!AV140</f>
        <v>1.18</v>
      </c>
      <c r="AG21" s="58">
        <f>'maj dil '!AW140</f>
        <v>1.01</v>
      </c>
      <c r="AH21" s="59">
        <f>'maj dil '!AX140</f>
        <v>2.29</v>
      </c>
      <c r="AI21" s="2">
        <f>'maj dil '!AY140</f>
        <v>0.57999999999999996</v>
      </c>
      <c r="AJ21" s="55">
        <f>'maj dil '!AZ140</f>
        <v>4.08</v>
      </c>
      <c r="AK21" s="2">
        <f>'maj dil '!BA140</f>
        <v>6.89</v>
      </c>
      <c r="AL21" s="55">
        <f>'maj dil '!BB140</f>
        <v>6.8</v>
      </c>
      <c r="AM21" s="55">
        <f>'maj dil '!BC140</f>
        <v>26.47</v>
      </c>
    </row>
    <row r="22" spans="1:39" x14ac:dyDescent="0.25">
      <c r="A22" t="str">
        <f>'maj dil '!A141</f>
        <v>049SMPL.D#</v>
      </c>
      <c r="B22" t="str">
        <f>'maj dil '!B141</f>
        <v>19W</v>
      </c>
      <c r="C22">
        <f>'maj dil '!C141</f>
        <v>0</v>
      </c>
      <c r="D22" s="3">
        <f>'maj dil '!D141</f>
        <v>44160</v>
      </c>
      <c r="E22" s="4">
        <f>'maj dil '!E141</f>
        <v>0.79999999999999993</v>
      </c>
      <c r="F22">
        <f>'maj dil '!F141</f>
        <v>2208</v>
      </c>
      <c r="G22">
        <f>'maj dil '!G141</f>
        <v>39239.513573591095</v>
      </c>
      <c r="H22" t="str">
        <f>'maj dil '!H141</f>
        <v>Quant</v>
      </c>
      <c r="I22" s="40">
        <f>'maj dil '!I141</f>
        <v>30190.881743520989</v>
      </c>
      <c r="J22" s="49">
        <f>'maj dil '!L141</f>
        <v>23975342.793464158</v>
      </c>
      <c r="K22" s="49">
        <f>'maj dil '!N141</f>
        <v>15680109.624007003</v>
      </c>
      <c r="L22" s="49">
        <f>'maj dil '!O141</f>
        <v>14962026.525610285</v>
      </c>
      <c r="M22" s="49">
        <f>'maj dil '!P141</f>
        <v>489316.73426268098</v>
      </c>
      <c r="N22" s="49">
        <f>'maj dil '!V141</f>
        <v>318114736.54110301</v>
      </c>
      <c r="O22" s="40">
        <f>'maj dil '!W141</f>
        <v>11214.652979332335</v>
      </c>
      <c r="P22" s="40">
        <f>'maj dil '!X141</f>
        <v>8189.2864828084612</v>
      </c>
      <c r="Q22" s="49">
        <f>'maj dil '!Y141</f>
        <v>3538619.3340664455</v>
      </c>
      <c r="R22" s="49">
        <f>'maj dil '!Z141</f>
        <v>22633351.429247342</v>
      </c>
      <c r="S22" s="40">
        <f>'maj dil '!AA141</f>
        <v>1268221.0786984642</v>
      </c>
      <c r="T22" s="39">
        <f>'maj dil '!AB141</f>
        <v>4143.6926333712199</v>
      </c>
      <c r="U22" s="40">
        <f>'maj dil '!AC141</f>
        <v>9087.8713436436974</v>
      </c>
      <c r="V22" s="39">
        <f>'maj dil '!AD141</f>
        <v>384.54723302119271</v>
      </c>
      <c r="W22" s="39">
        <f>'maj dil '!AE141</f>
        <v>129.49039479285062</v>
      </c>
      <c r="X22" t="str">
        <f>'maj dil '!AF141</f>
        <v>Q %RSD</v>
      </c>
      <c r="Y22" s="2">
        <f>'maj dil '!AG141</f>
        <v>1.08</v>
      </c>
      <c r="Z22" s="58">
        <f>'maj dil '!AJ141</f>
        <v>0.4</v>
      </c>
      <c r="AA22" s="58">
        <f>'maj dil '!AL141</f>
        <v>0.7</v>
      </c>
      <c r="AB22" s="58">
        <f>'maj dil '!AM141</f>
        <v>5.93</v>
      </c>
      <c r="AC22" s="2">
        <f>'maj dil '!AN141</f>
        <v>53.87</v>
      </c>
      <c r="AD22" s="58">
        <f>'maj dil '!AT141</f>
        <v>0.78</v>
      </c>
      <c r="AE22" s="2">
        <f>'maj dil '!AU141</f>
        <v>14.24</v>
      </c>
      <c r="AF22" s="2">
        <f>'maj dil '!AV141</f>
        <v>1.63</v>
      </c>
      <c r="AG22" s="58">
        <f>'maj dil '!AW141</f>
        <v>0.95</v>
      </c>
      <c r="AH22" s="58">
        <f>'maj dil '!AX141</f>
        <v>3.78</v>
      </c>
      <c r="AI22" s="2">
        <f>'maj dil '!AY141</f>
        <v>1.1100000000000001</v>
      </c>
      <c r="AJ22" s="55">
        <f>'maj dil '!AZ141</f>
        <v>3.48</v>
      </c>
      <c r="AK22" s="2">
        <f>'maj dil '!BA141</f>
        <v>3.36</v>
      </c>
      <c r="AL22" s="55">
        <f>'maj dil '!BB141</f>
        <v>22.69</v>
      </c>
      <c r="AM22" s="55">
        <f>'maj dil '!BC141</f>
        <v>19.239999999999998</v>
      </c>
    </row>
    <row r="23" spans="1:39" x14ac:dyDescent="0.25">
      <c r="A23" t="str">
        <f>'maj dil '!A142</f>
        <v>050SMPL.D#</v>
      </c>
      <c r="B23" t="str">
        <f>'maj dil '!B142</f>
        <v>1S</v>
      </c>
      <c r="C23">
        <f>'maj dil '!C142</f>
        <v>0</v>
      </c>
      <c r="D23" s="3">
        <f>'maj dil '!D142</f>
        <v>44160</v>
      </c>
      <c r="E23" s="4">
        <f>'maj dil '!E142</f>
        <v>0.80347222222222225</v>
      </c>
      <c r="F23">
        <f>'maj dil '!F142</f>
        <v>2402</v>
      </c>
      <c r="G23">
        <f>'maj dil '!G142</f>
        <v>39699.994483964008</v>
      </c>
      <c r="H23" t="str">
        <f>'maj dil '!H142</f>
        <v>Quant</v>
      </c>
      <c r="I23" s="39">
        <f>'maj dil '!I142</f>
        <v>7050.7190203520086</v>
      </c>
      <c r="J23" s="49">
        <f>'maj dil '!L142</f>
        <v>141848080.29120341</v>
      </c>
      <c r="K23" s="49">
        <f>'maj dil '!N142</f>
        <v>3149797.5623577046</v>
      </c>
      <c r="L23" s="49">
        <f>'maj dil '!O142</f>
        <v>3174014.5589929228</v>
      </c>
      <c r="M23" s="49">
        <f>'maj dil '!P142</f>
        <v>2181514.6968938224</v>
      </c>
      <c r="N23" s="49">
        <f>'maj dil '!V142</f>
        <v>241971466.37976062</v>
      </c>
      <c r="O23" s="40">
        <f>'maj dil '!W142</f>
        <v>8547.4088123974507</v>
      </c>
      <c r="P23" s="40">
        <f>'maj dil '!X142</f>
        <v>8606.9588041233965</v>
      </c>
      <c r="Q23" s="49">
        <f>'maj dil '!Y142</f>
        <v>123983.08277341961</v>
      </c>
      <c r="R23" s="49">
        <f>'maj dil '!Z142</f>
        <v>2586057.6406854154</v>
      </c>
      <c r="S23" s="40">
        <f>'maj dil '!AA142</f>
        <v>100004.28610510535</v>
      </c>
      <c r="T23" s="39">
        <f>'maj dil '!AB142</f>
        <v>2092.1897093049033</v>
      </c>
      <c r="U23" s="40">
        <f>'maj dil '!AC142</f>
        <v>24479.01659881221</v>
      </c>
      <c r="V23" s="39">
        <f>'maj dil '!AD142</f>
        <v>1524.4797881842178</v>
      </c>
      <c r="W23" s="39">
        <f>'maj dil '!AE142</f>
        <v>309.65995697491923</v>
      </c>
      <c r="X23" t="str">
        <f>'maj dil '!AF142</f>
        <v>Q %RSD</v>
      </c>
      <c r="Y23" s="55">
        <f>'maj dil '!AG142</f>
        <v>3.05</v>
      </c>
      <c r="Z23" s="58">
        <f>'maj dil '!AJ142</f>
        <v>0.19</v>
      </c>
      <c r="AA23" s="58">
        <f>'maj dil '!AL142</f>
        <v>0.32</v>
      </c>
      <c r="AB23" s="58">
        <f>'maj dil '!AM142</f>
        <v>11.03</v>
      </c>
      <c r="AC23" s="2">
        <f>'maj dil '!AN142</f>
        <v>4.96</v>
      </c>
      <c r="AD23" s="58">
        <f>'maj dil '!AT142</f>
        <v>0.05</v>
      </c>
      <c r="AE23" s="2">
        <f>'maj dil '!AU142</f>
        <v>24.3</v>
      </c>
      <c r="AF23" s="2">
        <f>'maj dil '!AV142</f>
        <v>0.7</v>
      </c>
      <c r="AG23" s="58">
        <f>'maj dil '!AW142</f>
        <v>0.74</v>
      </c>
      <c r="AH23" s="58">
        <f>'maj dil '!AX142</f>
        <v>2.79</v>
      </c>
      <c r="AI23" s="2">
        <f>'maj dil '!AY142</f>
        <v>0.43</v>
      </c>
      <c r="AJ23" s="55">
        <f>'maj dil '!AZ142</f>
        <v>7.96</v>
      </c>
      <c r="AK23" s="2">
        <f>'maj dil '!BA142</f>
        <v>2.4900000000000002</v>
      </c>
      <c r="AL23" s="55">
        <f>'maj dil '!BB142</f>
        <v>3.39</v>
      </c>
      <c r="AM23" s="55">
        <f>'maj dil '!BC142</f>
        <v>12.16</v>
      </c>
    </row>
    <row r="24" spans="1:39" x14ac:dyDescent="0.25">
      <c r="A24" t="str">
        <f>'maj dil '!A143</f>
        <v>025SMPL.D#</v>
      </c>
      <c r="B24" t="str">
        <f>'maj dil '!B143</f>
        <v>1W</v>
      </c>
      <c r="C24">
        <f>'maj dil '!C143</f>
        <v>0</v>
      </c>
      <c r="D24" s="3">
        <f>'maj dil '!D143</f>
        <v>44160</v>
      </c>
      <c r="E24" s="4">
        <f>'maj dil '!E143</f>
        <v>0.70972222222222225</v>
      </c>
      <c r="F24">
        <f>'maj dil '!F143</f>
        <v>2102</v>
      </c>
      <c r="G24">
        <f>'maj dil '!G143</f>
        <v>39290.118244831676</v>
      </c>
      <c r="H24" t="str">
        <f>'maj dil '!H143</f>
        <v>Quant</v>
      </c>
      <c r="I24" s="39">
        <f>'maj dil '!I143</f>
        <v>4121.5334038828423</v>
      </c>
      <c r="J24" s="49">
        <f>'maj dil '!L143</f>
        <v>116770231.42363974</v>
      </c>
      <c r="K24" s="49">
        <f>'maj dil '!N143</f>
        <v>635321.21201892826</v>
      </c>
      <c r="L24" s="49">
        <f>'maj dil '!O143</f>
        <v>953571.16980206477</v>
      </c>
      <c r="M24" s="49">
        <f>'maj dil '!P143</f>
        <v>1567282.8167863355</v>
      </c>
      <c r="N24" s="49">
        <f>'maj dil '!V143</f>
        <v>198336516.8999103</v>
      </c>
      <c r="O24" s="39">
        <f>'maj dil '!W143</f>
        <v>565.77770272557609</v>
      </c>
      <c r="P24" s="39">
        <f>'maj dil '!X143</f>
        <v>-990.11097976975827</v>
      </c>
      <c r="Q24" s="49">
        <f>'maj dil '!Y143</f>
        <v>101289.92483517605</v>
      </c>
      <c r="R24" s="49">
        <f>'maj dil '!Z143</f>
        <v>1255712.1791048204</v>
      </c>
      <c r="S24" s="40">
        <f>'maj dil '!AA143</f>
        <v>77008.631759870084</v>
      </c>
      <c r="T24" s="39">
        <f>'maj dil '!AB143</f>
        <v>5783.5054056392228</v>
      </c>
      <c r="U24" s="40">
        <f>'maj dil '!AC143</f>
        <v>10466.88750042316</v>
      </c>
      <c r="V24" s="39">
        <f>'maj dil '!AD143</f>
        <v>286.81786318727126</v>
      </c>
      <c r="W24" s="39">
        <f>'maj dil '!AE143</f>
        <v>102.15430743656235</v>
      </c>
      <c r="X24" t="str">
        <f>'maj dil '!AF143</f>
        <v>Q %RSD</v>
      </c>
      <c r="Y24" s="55">
        <f>'maj dil '!AG143</f>
        <v>1.08</v>
      </c>
      <c r="Z24" s="58">
        <f>'maj dil '!AJ143</f>
        <v>0.66</v>
      </c>
      <c r="AA24" s="58">
        <f>'maj dil '!AL143</f>
        <v>0.26</v>
      </c>
      <c r="AB24" s="58">
        <f>'maj dil '!AM143</f>
        <v>10.56</v>
      </c>
      <c r="AC24" s="2">
        <f>'maj dil '!AN143</f>
        <v>6.62</v>
      </c>
      <c r="AD24" s="58">
        <f>'maj dil '!AT143</f>
        <v>0.28999999999999998</v>
      </c>
      <c r="AE24" s="55">
        <f>'maj dil '!AU143</f>
        <v>28.31</v>
      </c>
      <c r="AF24" s="55">
        <f>'maj dil '!AV143</f>
        <v>16.86</v>
      </c>
      <c r="AG24" s="58">
        <f>'maj dil '!AW143</f>
        <v>0.53</v>
      </c>
      <c r="AH24" s="58">
        <f>'maj dil '!AX143</f>
        <v>3.04</v>
      </c>
      <c r="AI24" s="2">
        <f>'maj dil '!AY143</f>
        <v>0.7</v>
      </c>
      <c r="AJ24" s="55">
        <f>'maj dil '!AZ143</f>
        <v>5.2</v>
      </c>
      <c r="AK24" s="2">
        <f>'maj dil '!BA143</f>
        <v>2</v>
      </c>
      <c r="AL24" s="55">
        <f>'maj dil '!BB143</f>
        <v>4.3499999999999996</v>
      </c>
      <c r="AM24" s="55">
        <f>'maj dil '!BC143</f>
        <v>15.94</v>
      </c>
    </row>
    <row r="25" spans="1:39" x14ac:dyDescent="0.25">
      <c r="A25" t="str">
        <f>'maj dil '!A146</f>
        <v>051SMPL.D#</v>
      </c>
      <c r="B25" t="str">
        <f>'maj dil '!B146</f>
        <v>2S</v>
      </c>
      <c r="C25">
        <f>'maj dil '!C146</f>
        <v>0</v>
      </c>
      <c r="D25" s="3">
        <f>'maj dil '!D146</f>
        <v>44160</v>
      </c>
      <c r="E25" s="4">
        <f>'maj dil '!E146</f>
        <v>0.80763888888888891</v>
      </c>
      <c r="F25">
        <f>'maj dil '!F146</f>
        <v>2403</v>
      </c>
      <c r="G25">
        <f>'maj dil '!G146</f>
        <v>40104.585424122379</v>
      </c>
      <c r="H25" t="str">
        <f>'maj dil '!H146</f>
        <v>Quant</v>
      </c>
      <c r="I25" s="40">
        <f>'maj dil '!I146</f>
        <v>7379.2437180385177</v>
      </c>
      <c r="J25" s="49">
        <f>'maj dil '!L146</f>
        <v>123441913.93544868</v>
      </c>
      <c r="K25" s="49">
        <f>'maj dil '!N146</f>
        <v>9432598.4917535838</v>
      </c>
      <c r="L25" s="49">
        <f>'maj dil '!O146</f>
        <v>6857884.1075249268</v>
      </c>
      <c r="M25" s="49">
        <f>'maj dil '!P146</f>
        <v>7218825.3763420284</v>
      </c>
      <c r="N25" s="49">
        <f>'maj dil '!V146</f>
        <v>226951848.91510853</v>
      </c>
      <c r="O25" s="40">
        <f>'maj dil '!W146</f>
        <v>31694.653860683917</v>
      </c>
      <c r="P25" s="40">
        <f>'maj dil '!X146</f>
        <v>30327.087497721343</v>
      </c>
      <c r="Q25" s="49">
        <f>'maj dil '!Y146</f>
        <v>1025474.2492948092</v>
      </c>
      <c r="R25" s="49">
        <f>'maj dil '!Z146</f>
        <v>12396327.354596227</v>
      </c>
      <c r="S25" s="40">
        <f>'maj dil '!AA146</f>
        <v>103389.62122338748</v>
      </c>
      <c r="T25" s="39">
        <f>'maj dil '!AB146</f>
        <v>248.64842962955873</v>
      </c>
      <c r="U25" s="40">
        <f>'maj dil '!AC146</f>
        <v>149309.3715340076</v>
      </c>
      <c r="V25" s="40">
        <f>'maj dil '!AD146</f>
        <v>3312.6387560325088</v>
      </c>
      <c r="W25" s="40">
        <f>'maj dil '!AE146</f>
        <v>3232.4295851842639</v>
      </c>
      <c r="X25" t="str">
        <f>'maj dil '!AF146</f>
        <v>Q %RSD</v>
      </c>
      <c r="Y25" s="2">
        <f>'maj dil '!AG146</f>
        <v>4.32</v>
      </c>
      <c r="Z25" s="58">
        <f>'maj dil '!AJ146</f>
        <v>0.97</v>
      </c>
      <c r="AA25" s="58">
        <f>'maj dil '!AL146</f>
        <v>1.34</v>
      </c>
      <c r="AB25" s="58">
        <f>'maj dil '!AM146</f>
        <v>4.51</v>
      </c>
      <c r="AC25" s="2">
        <f>'maj dil '!AN146</f>
        <v>3.58</v>
      </c>
      <c r="AD25" s="58">
        <f>'maj dil '!AT146</f>
        <v>0.34</v>
      </c>
      <c r="AE25" s="2">
        <f>'maj dil '!AU146</f>
        <v>5.39</v>
      </c>
      <c r="AF25" s="2">
        <f>'maj dil '!AV146</f>
        <v>0.42</v>
      </c>
      <c r="AG25" s="58">
        <f>'maj dil '!AW146</f>
        <v>0.75</v>
      </c>
      <c r="AH25" s="58">
        <f>'maj dil '!AX146</f>
        <v>7.85</v>
      </c>
      <c r="AI25" s="2">
        <f>'maj dil '!AY146</f>
        <v>0.09</v>
      </c>
      <c r="AJ25" s="55">
        <f>'maj dil '!AZ146</f>
        <v>16.23</v>
      </c>
      <c r="AK25" s="2">
        <f>'maj dil '!BA146</f>
        <v>1.79</v>
      </c>
      <c r="AL25" s="2">
        <f>'maj dil '!BB146</f>
        <v>5.42</v>
      </c>
      <c r="AM25" s="2">
        <f>'maj dil '!BC146</f>
        <v>4.5199999999999996</v>
      </c>
    </row>
    <row r="26" spans="1:39" x14ac:dyDescent="0.25">
      <c r="A26" t="str">
        <f>'maj dil '!A147</f>
        <v>026SMPL.D#</v>
      </c>
      <c r="B26" t="str">
        <f>'maj dil '!B147</f>
        <v>2W</v>
      </c>
      <c r="C26">
        <f>'maj dil '!C147</f>
        <v>0</v>
      </c>
      <c r="D26" s="3">
        <f>'maj dil '!D147</f>
        <v>44160</v>
      </c>
      <c r="E26" s="4">
        <f>'maj dil '!E147</f>
        <v>0.71319444444444446</v>
      </c>
      <c r="F26">
        <f>'maj dil '!F147</f>
        <v>2103</v>
      </c>
      <c r="G26">
        <f>'maj dil '!G147</f>
        <v>40682.128713012549</v>
      </c>
      <c r="H26" t="str">
        <f>'maj dil '!H147</f>
        <v>Quant</v>
      </c>
      <c r="I26" s="39">
        <f>'maj dil '!I147</f>
        <v>4348.9195594210414</v>
      </c>
      <c r="J26" s="49">
        <f>'maj dil '!L147</f>
        <v>113340410.59445296</v>
      </c>
      <c r="K26" s="49">
        <f>'maj dil '!N147</f>
        <v>2330679.1539684888</v>
      </c>
      <c r="L26" s="49">
        <f>'maj dil '!O147</f>
        <v>2123607.1188192554</v>
      </c>
      <c r="M26" s="49">
        <f>'maj dil '!P147</f>
        <v>4300101.0049654264</v>
      </c>
      <c r="N26" s="49">
        <f>'maj dil '!V147</f>
        <v>209879102.03043175</v>
      </c>
      <c r="O26" s="40">
        <f>'maj dil '!W147</f>
        <v>7989.9700792356643</v>
      </c>
      <c r="P26" s="40">
        <f>'maj dil '!X147</f>
        <v>6708.4830247757691</v>
      </c>
      <c r="Q26" s="49">
        <f>'maj dil '!Y147</f>
        <v>948707.24158745271</v>
      </c>
      <c r="R26" s="49">
        <f>'maj dil '!Z147</f>
        <v>9702687.6980534922</v>
      </c>
      <c r="S26" s="40">
        <f>'maj dil '!AA147</f>
        <v>87832.71589139408</v>
      </c>
      <c r="T26" s="39">
        <f>'maj dil '!AB147</f>
        <v>4051.9400198160497</v>
      </c>
      <c r="U26" s="40">
        <f>'maj dil '!AC147</f>
        <v>44628.295198174768</v>
      </c>
      <c r="V26" s="39">
        <f>'maj dil '!AD147</f>
        <v>777.02865841853964</v>
      </c>
      <c r="W26" s="40">
        <f>'maj dil '!AE147</f>
        <v>1549.9891039657782</v>
      </c>
      <c r="X26" t="str">
        <f>'maj dil '!AF147</f>
        <v>Q %RSD</v>
      </c>
      <c r="Y26" s="55">
        <f>'maj dil '!AG147</f>
        <v>1.64</v>
      </c>
      <c r="Z26" s="58">
        <f>'maj dil '!AJ147</f>
        <v>0.95</v>
      </c>
      <c r="AA26" s="58">
        <f>'maj dil '!AL147</f>
        <v>1.1000000000000001</v>
      </c>
      <c r="AB26" s="58">
        <f>'maj dil '!AM147</f>
        <v>5.09</v>
      </c>
      <c r="AC26" s="2">
        <f>'maj dil '!AN147</f>
        <v>2.41</v>
      </c>
      <c r="AD26" s="58">
        <f>'maj dil '!AT147</f>
        <v>0.48</v>
      </c>
      <c r="AE26" s="2">
        <f>'maj dil '!AU147</f>
        <v>13.46</v>
      </c>
      <c r="AF26" s="2">
        <f>'maj dil '!AV147</f>
        <v>2.67</v>
      </c>
      <c r="AG26" s="58">
        <f>'maj dil '!AW147</f>
        <v>0.82</v>
      </c>
      <c r="AH26" s="58">
        <f>'maj dil '!AX147</f>
        <v>1.1200000000000001</v>
      </c>
      <c r="AI26" s="2">
        <f>'maj dil '!AY147</f>
        <v>0.24</v>
      </c>
      <c r="AJ26" s="55">
        <f>'maj dil '!AZ147</f>
        <v>3.5</v>
      </c>
      <c r="AK26" s="2">
        <f>'maj dil '!BA147</f>
        <v>2.71</v>
      </c>
      <c r="AL26" s="55">
        <f>'maj dil '!BB147</f>
        <v>3.53</v>
      </c>
      <c r="AM26" s="2">
        <f>'maj dil '!BC147</f>
        <v>0.61</v>
      </c>
    </row>
    <row r="27" spans="1:39" x14ac:dyDescent="0.25">
      <c r="A27" t="str">
        <f>'maj dil '!A148</f>
        <v>052SMPL.D#</v>
      </c>
      <c r="B27" t="str">
        <f>'maj dil '!B148</f>
        <v>3S</v>
      </c>
      <c r="C27">
        <f>'maj dil '!C148</f>
        <v>0</v>
      </c>
      <c r="D27" s="3">
        <f>'maj dil '!D148</f>
        <v>44160</v>
      </c>
      <c r="E27" s="4">
        <f>'maj dil '!E148</f>
        <v>0.81111111111111101</v>
      </c>
      <c r="F27">
        <f>'maj dil '!F148</f>
        <v>2404</v>
      </c>
      <c r="G27">
        <f>'maj dil '!G148</f>
        <v>40135.036414060793</v>
      </c>
      <c r="H27" t="str">
        <f>'maj dil '!H148</f>
        <v>Quant</v>
      </c>
      <c r="I27" s="39">
        <f>'maj dil '!I148</f>
        <v>2745.2364907217584</v>
      </c>
      <c r="J27" s="49">
        <f>'maj dil '!L148</f>
        <v>141797083.65087679</v>
      </c>
      <c r="K27" s="49">
        <f>'maj dil '!N148</f>
        <v>325414.87524520495</v>
      </c>
      <c r="L27" s="50">
        <f>'maj dil '!O148</f>
        <v>56550.266307411657</v>
      </c>
      <c r="M27" s="49">
        <f>'maj dil '!P148</f>
        <v>166720.94126400852</v>
      </c>
      <c r="N27" s="49">
        <f>'maj dil '!V148</f>
        <v>233545776.89341974</v>
      </c>
      <c r="O27" s="39">
        <f>'maj dil '!W148</f>
        <v>614.06605713513011</v>
      </c>
      <c r="P27" s="39">
        <f>'maj dil '!X148</f>
        <v>-1155.8890487249507</v>
      </c>
      <c r="Q27" s="49">
        <f>'maj dil '!Y148</f>
        <v>83440.740704832395</v>
      </c>
      <c r="R27" s="49">
        <f>'maj dil '!Z148</f>
        <v>1558042.11359384</v>
      </c>
      <c r="S27" s="40">
        <f>'maj dil '!AA148</f>
        <v>100538.26621722228</v>
      </c>
      <c r="T27" s="39">
        <f>'maj dil '!AB148</f>
        <v>-561.89050979685112</v>
      </c>
      <c r="U27" s="40">
        <f>'maj dil '!AC148</f>
        <v>4948.6499898536958</v>
      </c>
      <c r="V27" s="39">
        <f>'maj dil '!AD148</f>
        <v>-112.37810195937021</v>
      </c>
      <c r="W27" s="39">
        <f>'maj dil '!AE148</f>
        <v>337.13430587811064</v>
      </c>
      <c r="X27" t="str">
        <f>'maj dil '!AF148</f>
        <v>Q %RSD</v>
      </c>
      <c r="Y27" s="55">
        <f>'maj dil '!AG148</f>
        <v>3.81</v>
      </c>
      <c r="Z27" s="58">
        <f>'maj dil '!AJ148</f>
        <v>1.34</v>
      </c>
      <c r="AA27" s="58">
        <f>'maj dil '!AL148</f>
        <v>0.77</v>
      </c>
      <c r="AB27" s="60">
        <f>'maj dil '!AM148</f>
        <v>45.64</v>
      </c>
      <c r="AC27" s="2">
        <f>'maj dil '!AN148</f>
        <v>7.54</v>
      </c>
      <c r="AD27" s="58">
        <f>'maj dil '!AT148</f>
        <v>0.53</v>
      </c>
      <c r="AE27" s="55">
        <f>'maj dil '!AU148</f>
        <v>47.48</v>
      </c>
      <c r="AF27" s="55">
        <f>'maj dil '!AV148</f>
        <v>14.09</v>
      </c>
      <c r="AG27" s="58">
        <f>'maj dil '!AW148</f>
        <v>1.02</v>
      </c>
      <c r="AH27" s="58">
        <f>'maj dil '!AX148</f>
        <v>3.19</v>
      </c>
      <c r="AI27" s="2">
        <f>'maj dil '!AY148</f>
        <v>0.37</v>
      </c>
      <c r="AJ27" s="55">
        <f>'maj dil '!AZ148</f>
        <v>31.45</v>
      </c>
      <c r="AK27" s="2">
        <f>'maj dil '!BA148</f>
        <v>10.4</v>
      </c>
      <c r="AL27" s="55">
        <f>'maj dil '!BB148</f>
        <v>53.94</v>
      </c>
      <c r="AM27" s="55">
        <f>'maj dil '!BC148</f>
        <v>4.45</v>
      </c>
    </row>
    <row r="28" spans="1:39" x14ac:dyDescent="0.25">
      <c r="A28" t="str">
        <f>'maj dil '!A149</f>
        <v>027SMPL.D#</v>
      </c>
      <c r="B28" t="str">
        <f>'maj dil '!B149</f>
        <v>3W</v>
      </c>
      <c r="C28">
        <f>'maj dil '!C149</f>
        <v>0</v>
      </c>
      <c r="D28" s="3">
        <f>'maj dil '!D149</f>
        <v>44160</v>
      </c>
      <c r="E28" s="4">
        <f>'maj dil '!E149</f>
        <v>0.71736111111111101</v>
      </c>
      <c r="F28">
        <f>'maj dil '!F149</f>
        <v>2104</v>
      </c>
      <c r="G28">
        <f>'maj dil '!G149</f>
        <v>39343.276474887716</v>
      </c>
      <c r="H28" t="str">
        <f>'maj dil '!H149</f>
        <v>Quant</v>
      </c>
      <c r="I28" s="39">
        <f>'maj dil '!I149</f>
        <v>2569.1159538101679</v>
      </c>
      <c r="J28" s="49">
        <f>'maj dil '!L149</f>
        <v>123498544.85467254</v>
      </c>
      <c r="K28" s="49">
        <f>'maj dil '!N149</f>
        <v>22236.819863606539</v>
      </c>
      <c r="L28" s="50">
        <f>'maj dil '!O149</f>
        <v>3572.3695039198046</v>
      </c>
      <c r="M28" s="49">
        <f>'maj dil '!P149</f>
        <v>348424.05646160559</v>
      </c>
      <c r="N28" s="49">
        <f>'maj dil '!V149</f>
        <v>203326052.82221973</v>
      </c>
      <c r="O28" s="39">
        <f>'maj dil '!W149</f>
        <v>180.97907178448349</v>
      </c>
      <c r="P28" s="39">
        <f>'maj dil '!X149</f>
        <v>-1483.2415231032669</v>
      </c>
      <c r="Q28" s="49">
        <f>'maj dil '!Y149</f>
        <v>72312.942160843624</v>
      </c>
      <c r="R28" s="50">
        <f>'maj dil '!Z149</f>
        <v>5818.8705906358937</v>
      </c>
      <c r="S28" s="40">
        <f>'maj dil '!AA149</f>
        <v>81440.582303017567</v>
      </c>
      <c r="T28" s="39">
        <f>'maj dil '!AB149</f>
        <v>3178.9367391709275</v>
      </c>
      <c r="U28" s="40">
        <f>'maj dil '!AC149</f>
        <v>4123.1753745682327</v>
      </c>
      <c r="V28" s="39">
        <f>'maj dil '!AD149</f>
        <v>-3.9343276474887716</v>
      </c>
      <c r="W28" s="39">
        <f>'maj dil '!AE149</f>
        <v>287.20591826668033</v>
      </c>
      <c r="X28" t="str">
        <f>'maj dil '!AF149</f>
        <v>Q %RSD</v>
      </c>
      <c r="Y28" s="55">
        <f>'maj dil '!AG149</f>
        <v>7.11</v>
      </c>
      <c r="Z28" s="58">
        <f>'maj dil '!AJ149</f>
        <v>0.67</v>
      </c>
      <c r="AA28" s="58">
        <f>'maj dil '!AL149</f>
        <v>7.64</v>
      </c>
      <c r="AB28" s="60" t="str">
        <f>'maj dil '!AM149</f>
        <v>&gt;100</v>
      </c>
      <c r="AC28" s="2">
        <f>'maj dil '!AN149</f>
        <v>98.69</v>
      </c>
      <c r="AD28" s="58">
        <f>'maj dil '!AT149</f>
        <v>0.49</v>
      </c>
      <c r="AE28" s="55" t="str">
        <f>'maj dil '!AU149</f>
        <v>&gt;100</v>
      </c>
      <c r="AF28" s="55">
        <f>'maj dil '!AV149</f>
        <v>15.53</v>
      </c>
      <c r="AG28" s="58">
        <f>'maj dil '!AW149</f>
        <v>0.34</v>
      </c>
      <c r="AH28" s="60">
        <f>'maj dil '!AX149</f>
        <v>3.49</v>
      </c>
      <c r="AI28" s="2">
        <f>'maj dil '!AY149</f>
        <v>0.68</v>
      </c>
      <c r="AJ28" s="55">
        <f>'maj dil '!AZ149</f>
        <v>6</v>
      </c>
      <c r="AK28" s="2">
        <f>'maj dil '!BA149</f>
        <v>2.34</v>
      </c>
      <c r="AL28" s="55" t="str">
        <f>'maj dil '!BB149</f>
        <v>&gt;100</v>
      </c>
      <c r="AM28" s="55">
        <f>'maj dil '!BC149</f>
        <v>3.12</v>
      </c>
    </row>
    <row r="29" spans="1:39" x14ac:dyDescent="0.25">
      <c r="A29" t="str">
        <f>'maj dil '!A150</f>
        <v>053SMPL.D#</v>
      </c>
      <c r="B29" t="str">
        <f>'maj dil '!B150</f>
        <v>4S</v>
      </c>
      <c r="C29">
        <f>'maj dil '!C150</f>
        <v>0</v>
      </c>
      <c r="D29" s="3">
        <f>'maj dil '!D150</f>
        <v>44160</v>
      </c>
      <c r="E29" s="4">
        <f>'maj dil '!E150</f>
        <v>0.81458333333333333</v>
      </c>
      <c r="F29">
        <f>'maj dil '!F150</f>
        <v>2405</v>
      </c>
      <c r="G29">
        <f>'maj dil '!G150</f>
        <v>39942.304574851987</v>
      </c>
      <c r="H29" t="str">
        <f>'maj dil '!H150</f>
        <v>Quant</v>
      </c>
      <c r="I29" s="39">
        <f>'maj dil '!I150</f>
        <v>4245.8669763067664</v>
      </c>
      <c r="J29" s="49">
        <f>'maj dil '!L150</f>
        <v>146827911.61715591</v>
      </c>
      <c r="K29" s="49">
        <f>'maj dil '!N150</f>
        <v>392592.91166622023</v>
      </c>
      <c r="L29" s="49">
        <f>'maj dil '!O150</f>
        <v>237057.57765174654</v>
      </c>
      <c r="M29" s="49">
        <f>'maj dil '!P150</f>
        <v>185651.83166391202</v>
      </c>
      <c r="N29" s="49">
        <f>'maj dil '!V150</f>
        <v>238335731.3981418</v>
      </c>
      <c r="O29" s="40">
        <f>'maj dil '!W150</f>
        <v>3335.182432000141</v>
      </c>
      <c r="P29" s="40">
        <f>'maj dil '!X150</f>
        <v>1805.3921667833097</v>
      </c>
      <c r="Q29" s="49">
        <f>'maj dil '!Y150</f>
        <v>261342.49883325657</v>
      </c>
      <c r="R29" s="49">
        <f>'maj dil '!Z150</f>
        <v>7441251.3422949258</v>
      </c>
      <c r="S29" s="40">
        <f>'maj dil '!AA150</f>
        <v>79205.589971931491</v>
      </c>
      <c r="T29" s="39">
        <f>'maj dil '!AB150</f>
        <v>-647.06533411260216</v>
      </c>
      <c r="U29" s="40">
        <f>'maj dil '!AC150</f>
        <v>4058.1381448049619</v>
      </c>
      <c r="V29" s="39">
        <f>'maj dil '!AD150</f>
        <v>-27.95961320239639</v>
      </c>
      <c r="W29" s="39">
        <f>'maj dil '!AE150</f>
        <v>243.64805790659713</v>
      </c>
      <c r="X29" t="str">
        <f>'maj dil '!AF150</f>
        <v>Q %RSD</v>
      </c>
      <c r="Y29" s="55">
        <f>'maj dil '!AG150</f>
        <v>1.36</v>
      </c>
      <c r="Z29" s="58">
        <f>'maj dil '!AJ150</f>
        <v>1.24</v>
      </c>
      <c r="AA29" s="58">
        <f>'maj dil '!AL150</f>
        <v>0.45</v>
      </c>
      <c r="AB29" s="58">
        <f>'maj dil '!AM150</f>
        <v>23.82</v>
      </c>
      <c r="AC29" s="2">
        <f>'maj dil '!AN150</f>
        <v>45.76</v>
      </c>
      <c r="AD29" s="58">
        <f>'maj dil '!AT150</f>
        <v>0.84</v>
      </c>
      <c r="AE29" s="2">
        <f>'maj dil '!AU150</f>
        <v>21.21</v>
      </c>
      <c r="AF29" s="2">
        <f>'maj dil '!AV150</f>
        <v>8.2200000000000006</v>
      </c>
      <c r="AG29" s="58">
        <f>'maj dil '!AW150</f>
        <v>0.46</v>
      </c>
      <c r="AH29" s="58">
        <f>'maj dil '!AX150</f>
        <v>0.98</v>
      </c>
      <c r="AI29" s="2">
        <f>'maj dil '!AY150</f>
        <v>0.4</v>
      </c>
      <c r="AJ29" s="55">
        <f>'maj dil '!AZ150</f>
        <v>6.83</v>
      </c>
      <c r="AK29" s="2">
        <f>'maj dil '!BA150</f>
        <v>5.64</v>
      </c>
      <c r="AL29" s="55" t="str">
        <f>'maj dil '!BB150</f>
        <v>&gt;100</v>
      </c>
      <c r="AM29" s="55">
        <f>'maj dil '!BC150</f>
        <v>8.68</v>
      </c>
    </row>
    <row r="30" spans="1:39" x14ac:dyDescent="0.25">
      <c r="A30" t="str">
        <f>'maj dil '!A151</f>
        <v>028SMPL.D#</v>
      </c>
      <c r="B30" t="str">
        <f>'maj dil '!B151</f>
        <v>4W</v>
      </c>
      <c r="C30">
        <f>'maj dil '!C151</f>
        <v>0</v>
      </c>
      <c r="D30" s="3">
        <f>'maj dil '!D151</f>
        <v>44160</v>
      </c>
      <c r="E30" s="4">
        <f>'maj dil '!E151</f>
        <v>0.72083333333333333</v>
      </c>
      <c r="F30">
        <f>'maj dil '!F151</f>
        <v>2105</v>
      </c>
      <c r="G30">
        <f>'maj dil '!G151</f>
        <v>39603.703372262549</v>
      </c>
      <c r="H30" t="str">
        <f>'maj dil '!H151</f>
        <v>Quant</v>
      </c>
      <c r="I30" s="39">
        <f>'maj dil '!I151</f>
        <v>2118.7981304160462</v>
      </c>
      <c r="J30" s="49">
        <f>'maj dil '!L151</f>
        <v>129464506.32392627</v>
      </c>
      <c r="K30" s="49">
        <f>'maj dil '!N151</f>
        <v>85662.810394203887</v>
      </c>
      <c r="L30" s="49">
        <f>'maj dil '!O151</f>
        <v>59445.158761766084</v>
      </c>
      <c r="M30" s="49">
        <f>'maj dil '!P151</f>
        <v>155998.98758334218</v>
      </c>
      <c r="N30" s="49">
        <f>'maj dil '!V151</f>
        <v>209543194.54264116</v>
      </c>
      <c r="O30" s="40">
        <f>'maj dil '!W151</f>
        <v>1556.4255425299182</v>
      </c>
      <c r="P30" s="39">
        <f>'maj dil '!X151</f>
        <v>95.048888093430108</v>
      </c>
      <c r="Q30" s="49">
        <f>'maj dil '!Y151</f>
        <v>93939.98439900676</v>
      </c>
      <c r="R30" s="49">
        <f>'maj dil '!Z151</f>
        <v>43366.055192627493</v>
      </c>
      <c r="S30" s="40">
        <f>'maj dil '!AA151</f>
        <v>66375.806851912028</v>
      </c>
      <c r="T30" s="39">
        <f>'maj dil '!AB151</f>
        <v>2380.1825726729794</v>
      </c>
      <c r="U30" s="40">
        <f>'maj dil '!AC151</f>
        <v>4197.9925574598301</v>
      </c>
      <c r="V30" s="39">
        <f>'maj dil '!AD151</f>
        <v>-11.881111011678763</v>
      </c>
      <c r="W30" s="39">
        <f>'maj dil '!AE151</f>
        <v>221.78073888467028</v>
      </c>
      <c r="X30" t="str">
        <f>'maj dil '!AF151</f>
        <v>Q %RSD</v>
      </c>
      <c r="Y30" s="55">
        <f>'maj dil '!AG151</f>
        <v>5.78</v>
      </c>
      <c r="Z30" s="58">
        <f>'maj dil '!AJ151</f>
        <v>0.4</v>
      </c>
      <c r="AA30" s="58">
        <f>'maj dil '!AL151</f>
        <v>1.0900000000000001</v>
      </c>
      <c r="AB30" s="58">
        <f>'maj dil '!AM151</f>
        <v>55.86</v>
      </c>
      <c r="AC30" s="2">
        <f>'maj dil '!AN151</f>
        <v>37.57</v>
      </c>
      <c r="AD30" s="58">
        <f>'maj dil '!AT151</f>
        <v>0.31</v>
      </c>
      <c r="AE30" s="2">
        <f>'maj dil '!AU151</f>
        <v>33.659999999999997</v>
      </c>
      <c r="AF30" s="55" t="str">
        <f>'maj dil '!AV151</f>
        <v>&gt;100</v>
      </c>
      <c r="AG30" s="58">
        <f>'maj dil '!AW151</f>
        <v>0.8</v>
      </c>
      <c r="AH30" s="58">
        <f>'maj dil '!AX151</f>
        <v>4.3600000000000003</v>
      </c>
      <c r="AI30" s="2">
        <f>'maj dil '!AY151</f>
        <v>0.88</v>
      </c>
      <c r="AJ30" s="55">
        <f>'maj dil '!AZ151</f>
        <v>2.2599999999999998</v>
      </c>
      <c r="AK30" s="2">
        <f>'maj dil '!BA151</f>
        <v>4.54</v>
      </c>
      <c r="AL30" s="55" t="str">
        <f>'maj dil '!BB151</f>
        <v>&gt;100</v>
      </c>
      <c r="AM30" s="55">
        <f>'maj dil '!BC151</f>
        <v>7.51</v>
      </c>
    </row>
    <row r="31" spans="1:39" x14ac:dyDescent="0.25">
      <c r="A31" t="str">
        <f>'maj dil '!A152</f>
        <v>054SMPL.D#</v>
      </c>
      <c r="B31" t="str">
        <f>'maj dil '!B152</f>
        <v>5S</v>
      </c>
      <c r="C31">
        <f>'maj dil '!C152</f>
        <v>0</v>
      </c>
      <c r="D31" s="3">
        <f>'maj dil '!D152</f>
        <v>44160</v>
      </c>
      <c r="E31" s="4">
        <f>'maj dil '!E152</f>
        <v>0.81874999999999998</v>
      </c>
      <c r="F31">
        <f>'maj dil '!F152</f>
        <v>2406</v>
      </c>
      <c r="G31">
        <f>'maj dil '!G152</f>
        <v>39808.97560756607</v>
      </c>
      <c r="H31" t="str">
        <f>'maj dil '!H152</f>
        <v>Quant</v>
      </c>
      <c r="I31" s="39">
        <f>'maj dil '!I152</f>
        <v>1425.1613267508653</v>
      </c>
      <c r="J31" s="49">
        <f>'maj dil '!L152</f>
        <v>162221575.60083175</v>
      </c>
      <c r="K31" s="49">
        <f>'maj dil '!N152</f>
        <v>648090.12289117568</v>
      </c>
      <c r="L31" s="49">
        <f>'maj dil '!O152</f>
        <v>439093.00095145375</v>
      </c>
      <c r="M31" s="49">
        <f>'maj dil '!P152</f>
        <v>544586.78631150385</v>
      </c>
      <c r="N31" s="49">
        <f>'maj dil '!V152</f>
        <v>256051331.10786498</v>
      </c>
      <c r="O31" s="40">
        <f>'maj dil '!W152</f>
        <v>5246.8229850772077</v>
      </c>
      <c r="P31" s="40">
        <f>'maj dil '!X152</f>
        <v>4510.3569363372353</v>
      </c>
      <c r="Q31" s="49">
        <f>'maj dil '!Y152</f>
        <v>103025.62887238098</v>
      </c>
      <c r="R31" s="49">
        <f>'maj dil '!Z152</f>
        <v>792198.61459056474</v>
      </c>
      <c r="S31" s="40">
        <f>'maj dil '!AA152</f>
        <v>135748.60682180029</v>
      </c>
      <c r="T31" s="39">
        <f>'maj dil '!AB152</f>
        <v>99.522439018915179</v>
      </c>
      <c r="U31" s="40">
        <f>'maj dil '!AC152</f>
        <v>28296.21986185796</v>
      </c>
      <c r="V31" s="39">
        <f>'maj dil '!AD152</f>
        <v>11.94269268226982</v>
      </c>
      <c r="W31" s="39">
        <f>'maj dil '!AE152</f>
        <v>736.46604873997228</v>
      </c>
      <c r="X31" t="str">
        <f>'maj dil '!AF152</f>
        <v>Q %RSD</v>
      </c>
      <c r="Y31" s="55">
        <f>'maj dil '!AG152</f>
        <v>21.94</v>
      </c>
      <c r="Z31" s="58">
        <f>'maj dil '!AJ152</f>
        <v>10.87</v>
      </c>
      <c r="AA31" s="58">
        <f>'maj dil '!AL152</f>
        <v>11.09</v>
      </c>
      <c r="AB31" s="58">
        <f>'maj dil '!AM152</f>
        <v>12.6</v>
      </c>
      <c r="AC31" s="2">
        <f>'maj dil '!AN152</f>
        <v>4.29</v>
      </c>
      <c r="AD31" s="58">
        <f>'maj dil '!AT152</f>
        <v>10.69</v>
      </c>
      <c r="AE31" s="2">
        <f>'maj dil '!AU152</f>
        <v>12.41</v>
      </c>
      <c r="AF31" s="2">
        <f>'maj dil '!AV152</f>
        <v>12.8</v>
      </c>
      <c r="AG31" s="58">
        <f>'maj dil '!AW152</f>
        <v>11.33</v>
      </c>
      <c r="AH31" s="58">
        <f>'maj dil '!AX152</f>
        <v>2.0299999999999998</v>
      </c>
      <c r="AI31" s="2">
        <f>'maj dil '!AY152</f>
        <v>8.27</v>
      </c>
      <c r="AJ31" s="55" t="str">
        <f>'maj dil '!AZ152</f>
        <v>&gt;100</v>
      </c>
      <c r="AK31" s="2">
        <f>'maj dil '!BA152</f>
        <v>11.66</v>
      </c>
      <c r="AL31" s="55" t="str">
        <f>'maj dil '!BB152</f>
        <v>&gt;100</v>
      </c>
      <c r="AM31" s="55">
        <f>'maj dil '!BC152</f>
        <v>11.75</v>
      </c>
    </row>
    <row r="32" spans="1:39" x14ac:dyDescent="0.25">
      <c r="A32" t="str">
        <f>'maj dil '!A153</f>
        <v>029SMPL.D#</v>
      </c>
      <c r="B32" t="str">
        <f>'maj dil '!B153</f>
        <v>5W</v>
      </c>
      <c r="C32">
        <f>'maj dil '!C153</f>
        <v>0</v>
      </c>
      <c r="D32" s="3">
        <f>'maj dil '!D153</f>
        <v>44160</v>
      </c>
      <c r="E32" s="4">
        <f>'maj dil '!E153</f>
        <v>0.72499999999999998</v>
      </c>
      <c r="F32">
        <f>'maj dil '!F153</f>
        <v>2106</v>
      </c>
      <c r="G32">
        <f>'maj dil '!G153</f>
        <v>39474.619019748206</v>
      </c>
      <c r="H32" t="str">
        <f>'maj dil '!H153</f>
        <v>Quant</v>
      </c>
      <c r="I32" s="39">
        <f>'maj dil '!I153</f>
        <v>793.43984229693899</v>
      </c>
      <c r="J32" s="49">
        <f>'maj dil '!L153</f>
        <v>134529501.61930189</v>
      </c>
      <c r="K32" s="49">
        <f>'maj dil '!N153</f>
        <v>58264.537673148348</v>
      </c>
      <c r="L32" s="49">
        <f>'maj dil '!O153</f>
        <v>75080.725375561087</v>
      </c>
      <c r="M32" s="49">
        <f>'maj dil '!P153</f>
        <v>299533.4091218494</v>
      </c>
      <c r="N32" s="49">
        <f>'maj dil '!V153</f>
        <v>213912960.46801552</v>
      </c>
      <c r="O32" s="39">
        <f>'maj dil '!W153</f>
        <v>-157.89847607899284</v>
      </c>
      <c r="P32" s="39">
        <f>'maj dil '!X153</f>
        <v>-1255.292884827993</v>
      </c>
      <c r="Q32" s="49">
        <f>'maj dil '!Y153</f>
        <v>86212.567939130095</v>
      </c>
      <c r="R32" s="50">
        <f>'maj dil '!Z153</f>
        <v>4898.8002203507522</v>
      </c>
      <c r="S32" s="40">
        <f>'maj dil '!AA153</f>
        <v>110094.71244607776</v>
      </c>
      <c r="T32" s="39">
        <f>'maj dil '!AB153</f>
        <v>1693.461155947198</v>
      </c>
      <c r="U32" s="40">
        <f>'maj dil '!AC153</f>
        <v>23684.771411848924</v>
      </c>
      <c r="V32" s="39">
        <f>'maj dil '!AD153</f>
        <v>-31.579695215798566</v>
      </c>
      <c r="W32" s="39">
        <f>'maj dil '!AE153</f>
        <v>367.11395688365832</v>
      </c>
      <c r="X32" t="str">
        <f>'maj dil '!AF153</f>
        <v>Q %RSD</v>
      </c>
      <c r="Y32" s="55">
        <f>'maj dil '!AG153</f>
        <v>6.88</v>
      </c>
      <c r="Z32" s="58">
        <f>'maj dil '!AJ153</f>
        <v>1.07</v>
      </c>
      <c r="AA32" s="58">
        <f>'maj dil '!AL153</f>
        <v>2.71</v>
      </c>
      <c r="AB32" s="58">
        <f>'maj dil '!AM153</f>
        <v>39.31</v>
      </c>
      <c r="AC32" s="2">
        <f>'maj dil '!AN153</f>
        <v>16.5</v>
      </c>
      <c r="AD32" s="58">
        <f>'maj dil '!AT153</f>
        <v>0.6</v>
      </c>
      <c r="AE32" s="55">
        <f>'maj dil '!AU153</f>
        <v>23.64</v>
      </c>
      <c r="AF32" s="55">
        <f>'maj dil '!AV153</f>
        <v>20.07</v>
      </c>
      <c r="AG32" s="58">
        <f>'maj dil '!AW153</f>
        <v>0.88</v>
      </c>
      <c r="AH32" s="60">
        <f>'maj dil '!AX153</f>
        <v>8.9</v>
      </c>
      <c r="AI32" s="2">
        <f>'maj dil '!AY153</f>
        <v>0.88</v>
      </c>
      <c r="AJ32" s="55">
        <f>'maj dil '!AZ153</f>
        <v>11.58</v>
      </c>
      <c r="AK32" s="2">
        <f>'maj dil '!BA153</f>
        <v>1.74</v>
      </c>
      <c r="AL32" s="55" t="str">
        <f>'maj dil '!BB153</f>
        <v>&gt;100</v>
      </c>
      <c r="AM32" s="55">
        <f>'maj dil '!BC153</f>
        <v>8.24</v>
      </c>
    </row>
    <row r="33" spans="1:39" x14ac:dyDescent="0.25">
      <c r="A33" t="str">
        <f>'maj dil '!A154</f>
        <v>055SMPL.D#</v>
      </c>
      <c r="B33" t="str">
        <f>'maj dil '!B154</f>
        <v>6S</v>
      </c>
      <c r="C33">
        <f>'maj dil '!C154</f>
        <v>0</v>
      </c>
      <c r="D33" s="3">
        <f>'maj dil '!D154</f>
        <v>44160</v>
      </c>
      <c r="E33" s="4">
        <f>'maj dil '!E154</f>
        <v>0.8222222222222223</v>
      </c>
      <c r="F33">
        <f>'maj dil '!F154</f>
        <v>2407</v>
      </c>
      <c r="G33">
        <f>'maj dil '!G154</f>
        <v>40737.309306840863</v>
      </c>
      <c r="H33" t="str">
        <f>'maj dil '!H154</f>
        <v>Quant</v>
      </c>
      <c r="I33" s="39">
        <f>'maj dil '!I154</f>
        <v>749.56649124587193</v>
      </c>
      <c r="J33" s="49">
        <f>'maj dil '!L154</f>
        <v>28829793.796451282</v>
      </c>
      <c r="K33" s="49">
        <f>'maj dil '!N154</f>
        <v>2332618.3309097076</v>
      </c>
      <c r="L33" s="49">
        <f>'maj dil '!O154</f>
        <v>1834401.0380870441</v>
      </c>
      <c r="M33" s="49">
        <f>'maj dil '!P154</f>
        <v>1896729.1213265108</v>
      </c>
      <c r="N33" s="49">
        <f>'maj dil '!V154</f>
        <v>377920018.43956268</v>
      </c>
      <c r="O33" s="40">
        <f>'maj dil '!W154</f>
        <v>2859.7591133402284</v>
      </c>
      <c r="P33" s="39">
        <f>'maj dil '!X154</f>
        <v>1132.497198730176</v>
      </c>
      <c r="Q33" s="49">
        <f>'maj dil '!Y154</f>
        <v>848558.15286149515</v>
      </c>
      <c r="R33" s="49">
        <f>'maj dil '!Z154</f>
        <v>5356956.1738495734</v>
      </c>
      <c r="S33" s="40">
        <f>'maj dil '!AA154</f>
        <v>427334.37462876068</v>
      </c>
      <c r="T33" s="39">
        <f>'maj dil '!AB154</f>
        <v>-790.3038005527128</v>
      </c>
      <c r="U33" s="40">
        <f>'maj dil '!AC154</f>
        <v>51573.433582460537</v>
      </c>
      <c r="V33" s="39">
        <f>'maj dil '!AD154</f>
        <v>1315.8150906109599</v>
      </c>
      <c r="W33" s="39">
        <f>'maj dil '!AE154</f>
        <v>154.80177536599527</v>
      </c>
      <c r="X33" t="str">
        <f>'maj dil '!AF154</f>
        <v>Q %RSD</v>
      </c>
      <c r="Y33" s="55">
        <f>'maj dil '!AG154</f>
        <v>4.87</v>
      </c>
      <c r="Z33" s="58">
        <f>'maj dil '!AJ154</f>
        <v>0.28000000000000003</v>
      </c>
      <c r="AA33" s="58">
        <f>'maj dil '!AL154</f>
        <v>1.07</v>
      </c>
      <c r="AB33" s="58">
        <f>'maj dil '!AM154</f>
        <v>12.65</v>
      </c>
      <c r="AC33" s="2">
        <f>'maj dil '!AN154</f>
        <v>6.64</v>
      </c>
      <c r="AD33" s="58">
        <f>'maj dil '!AT154</f>
        <v>0.42</v>
      </c>
      <c r="AE33" s="2">
        <f>'maj dil '!AU154</f>
        <v>17.079999999999998</v>
      </c>
      <c r="AF33" s="55">
        <f>'maj dil '!AV154</f>
        <v>9.1</v>
      </c>
      <c r="AG33" s="58">
        <f>'maj dil '!AW154</f>
        <v>0.3</v>
      </c>
      <c r="AH33" s="58">
        <f>'maj dil '!AX154</f>
        <v>3.8</v>
      </c>
      <c r="AI33" s="2">
        <f>'maj dil '!AY154</f>
        <v>0.38</v>
      </c>
      <c r="AJ33" s="55">
        <f>'maj dil '!AZ154</f>
        <v>5.36</v>
      </c>
      <c r="AK33" s="2">
        <f>'maj dil '!BA154</f>
        <v>1.59</v>
      </c>
      <c r="AL33" s="55">
        <f>'maj dil '!BB154</f>
        <v>8.11</v>
      </c>
      <c r="AM33" s="55">
        <f>'maj dil '!BC154</f>
        <v>10.119999999999999</v>
      </c>
    </row>
    <row r="34" spans="1:39" x14ac:dyDescent="0.25">
      <c r="A34" t="str">
        <f>'maj dil '!A155</f>
        <v>030SMPL.D#</v>
      </c>
      <c r="B34" t="str">
        <f>'maj dil '!B155</f>
        <v>6W</v>
      </c>
      <c r="C34">
        <f>'maj dil '!C155</f>
        <v>0</v>
      </c>
      <c r="D34" s="3">
        <f>'maj dil '!D155</f>
        <v>44160</v>
      </c>
      <c r="E34" s="4">
        <f>'maj dil '!E155</f>
        <v>0.7284722222222223</v>
      </c>
      <c r="F34">
        <f>'maj dil '!F155</f>
        <v>2107</v>
      </c>
      <c r="G34">
        <f>'maj dil '!G155</f>
        <v>39567.565810708802</v>
      </c>
      <c r="H34" t="str">
        <f>'maj dil '!H155</f>
        <v>Quant</v>
      </c>
      <c r="I34" s="39">
        <f>'maj dil '!I155</f>
        <v>470.85403314743479</v>
      </c>
      <c r="J34" s="49">
        <f>'maj dil '!L155</f>
        <v>17298939.772441886</v>
      </c>
      <c r="K34" s="49">
        <f>'maj dil '!N155</f>
        <v>223794.15222536898</v>
      </c>
      <c r="L34" s="49">
        <f>'maj dil '!O155</f>
        <v>724482.12999407807</v>
      </c>
      <c r="M34" s="49">
        <f>'maj dil '!P155</f>
        <v>1054079.9531972825</v>
      </c>
      <c r="N34" s="49">
        <f>'maj dil '!V155</f>
        <v>351834795.18882269</v>
      </c>
      <c r="O34" s="39">
        <f>'maj dil '!W155</f>
        <v>249.27566460746544</v>
      </c>
      <c r="P34" s="39">
        <f>'maj dil '!X155</f>
        <v>-1262.2053493616106</v>
      </c>
      <c r="Q34" s="49">
        <f>'maj dil '!Y155</f>
        <v>686497.26681579778</v>
      </c>
      <c r="R34" s="49">
        <f>'maj dil '!Z155</f>
        <v>2134274.4998296327</v>
      </c>
      <c r="S34" s="40">
        <f>'maj dil '!AA155</f>
        <v>393182.90146101336</v>
      </c>
      <c r="T34" s="39">
        <f>'maj dil '!AB155</f>
        <v>1883.4161325897392</v>
      </c>
      <c r="U34" s="40">
        <f>'maj dil '!AC155</f>
        <v>18521.57755599279</v>
      </c>
      <c r="V34" s="39">
        <f>'maj dil '!AD155</f>
        <v>146.39999349962258</v>
      </c>
      <c r="W34" s="39">
        <f>'maj dil '!AE155</f>
        <v>71.221618459275845</v>
      </c>
      <c r="X34" t="str">
        <f>'maj dil '!AF155</f>
        <v>Q %RSD</v>
      </c>
      <c r="Y34" s="55">
        <f>'maj dil '!AG155</f>
        <v>19.46</v>
      </c>
      <c r="Z34" s="58">
        <f>'maj dil '!AJ155</f>
        <v>0.17</v>
      </c>
      <c r="AA34" s="58">
        <f>'maj dil '!AL155</f>
        <v>1</v>
      </c>
      <c r="AB34" s="58">
        <f>'maj dil '!AM155</f>
        <v>9.26</v>
      </c>
      <c r="AC34" s="2">
        <f>'maj dil '!AN155</f>
        <v>8.27</v>
      </c>
      <c r="AD34" s="58">
        <f>'maj dil '!AT155</f>
        <v>0.57999999999999996</v>
      </c>
      <c r="AE34" s="55">
        <f>'maj dil '!AU155</f>
        <v>1.55</v>
      </c>
      <c r="AF34" s="55">
        <f>'maj dil '!AV155</f>
        <v>9.67</v>
      </c>
      <c r="AG34" s="58">
        <f>'maj dil '!AW155</f>
        <v>0.61</v>
      </c>
      <c r="AH34" s="58">
        <f>'maj dil '!AX155</f>
        <v>2.99</v>
      </c>
      <c r="AI34" s="2">
        <f>'maj dil '!AY155</f>
        <v>0.55000000000000004</v>
      </c>
      <c r="AJ34" s="55">
        <f>'maj dil '!AZ155</f>
        <v>9.26</v>
      </c>
      <c r="AK34" s="2">
        <f>'maj dil '!BA155</f>
        <v>3.64</v>
      </c>
      <c r="AL34" s="55">
        <f>'maj dil '!BB155</f>
        <v>86.97</v>
      </c>
      <c r="AM34" s="55">
        <f>'maj dil '!BC155</f>
        <v>5.75</v>
      </c>
    </row>
    <row r="35" spans="1:39" x14ac:dyDescent="0.25">
      <c r="A35" t="str">
        <f>'maj dil '!A156</f>
        <v>056SMPL.D#</v>
      </c>
      <c r="B35" t="str">
        <f>'maj dil '!B156</f>
        <v>7S</v>
      </c>
      <c r="C35">
        <f>'maj dil '!C156</f>
        <v>0</v>
      </c>
      <c r="D35" s="3">
        <f>'maj dil '!D156</f>
        <v>44160</v>
      </c>
      <c r="E35" s="4">
        <f>'maj dil '!E156</f>
        <v>0.82638888888888884</v>
      </c>
      <c r="F35">
        <f>'maj dil '!F156</f>
        <v>2408</v>
      </c>
      <c r="G35">
        <f>'maj dil '!G156</f>
        <v>39877.030582943902</v>
      </c>
      <c r="H35" t="str">
        <f>'maj dil '!H156</f>
        <v>Quant</v>
      </c>
      <c r="I35" s="39">
        <f>'maj dil '!I156</f>
        <v>2312.8677738107463</v>
      </c>
      <c r="J35" s="49">
        <f>'maj dil '!L156</f>
        <v>138094156.90873474</v>
      </c>
      <c r="K35" s="49">
        <f>'maj dil '!N156</f>
        <v>1663270.9456145901</v>
      </c>
      <c r="L35" s="49">
        <f>'maj dil '!O156</f>
        <v>1732656.9788289126</v>
      </c>
      <c r="M35" s="49">
        <f>'maj dil '!P156</f>
        <v>1258917.8555035391</v>
      </c>
      <c r="N35" s="49">
        <f>'maj dil '!V156</f>
        <v>235992266.98986202</v>
      </c>
      <c r="O35" s="40">
        <f>'maj dil '!W156</f>
        <v>26657.794944697998</v>
      </c>
      <c r="P35" s="40">
        <f>'maj dil '!X156</f>
        <v>26693.684272222647</v>
      </c>
      <c r="Q35" s="49">
        <f>'maj dil '!Y156</f>
        <v>887662.70077633136</v>
      </c>
      <c r="R35" s="49">
        <f>'maj dil '!Z156</f>
        <v>7668352.9811001131</v>
      </c>
      <c r="S35" s="40">
        <f>'maj dil '!AA156</f>
        <v>111775.31672399175</v>
      </c>
      <c r="T35" s="39">
        <f>'maj dil '!AB156</f>
        <v>-474.53666393703247</v>
      </c>
      <c r="U35" s="40">
        <f>'maj dil '!AC156</f>
        <v>39171.20714162579</v>
      </c>
      <c r="V35" s="39">
        <f>'maj dil '!AD156</f>
        <v>709.81114437640144</v>
      </c>
      <c r="W35" s="40">
        <f>'maj dil '!AE156</f>
        <v>2675.7487521155363</v>
      </c>
      <c r="X35" t="str">
        <f>'maj dil '!AF156</f>
        <v>Q %RSD</v>
      </c>
      <c r="Y35" s="55">
        <f>'maj dil '!AG156</f>
        <v>3.42</v>
      </c>
      <c r="Z35" s="58">
        <f>'maj dil '!AJ156</f>
        <v>0.77</v>
      </c>
      <c r="AA35" s="58">
        <f>'maj dil '!AL156</f>
        <v>0.62</v>
      </c>
      <c r="AB35" s="58">
        <f>'maj dil '!AM156</f>
        <v>2.09</v>
      </c>
      <c r="AC35" s="2">
        <f>'maj dil '!AN156</f>
        <v>3.62</v>
      </c>
      <c r="AD35" s="58">
        <f>'maj dil '!AT156</f>
        <v>0.68</v>
      </c>
      <c r="AE35" s="2">
        <f>'maj dil '!AU156</f>
        <v>8.5299999999999994</v>
      </c>
      <c r="AF35" s="2">
        <f>'maj dil '!AV156</f>
        <v>1.9</v>
      </c>
      <c r="AG35" s="58">
        <f>'maj dil '!AW156</f>
        <v>0.91</v>
      </c>
      <c r="AH35" s="58">
        <f>'maj dil '!AX156</f>
        <v>6.83</v>
      </c>
      <c r="AI35" s="2">
        <f>'maj dil '!AY156</f>
        <v>0.75</v>
      </c>
      <c r="AJ35" s="55">
        <f>'maj dil '!AZ156</f>
        <v>34.26</v>
      </c>
      <c r="AK35" s="2">
        <f>'maj dil '!BA156</f>
        <v>4.88</v>
      </c>
      <c r="AL35" s="55">
        <f>'maj dil '!BB156</f>
        <v>14.14</v>
      </c>
      <c r="AM35" s="2">
        <f>'maj dil '!BC156</f>
        <v>4.84</v>
      </c>
    </row>
    <row r="36" spans="1:39" x14ac:dyDescent="0.25">
      <c r="A36" t="str">
        <f>'maj dil '!A157</f>
        <v>031SMPL.D#</v>
      </c>
      <c r="B36" t="str">
        <f>'maj dil '!B157</f>
        <v>7W</v>
      </c>
      <c r="C36">
        <f>'maj dil '!C157</f>
        <v>0</v>
      </c>
      <c r="D36" s="3">
        <f>'maj dil '!D157</f>
        <v>44160</v>
      </c>
      <c r="E36" s="4">
        <f>'maj dil '!E157</f>
        <v>0.7319444444444444</v>
      </c>
      <c r="F36">
        <f>'maj dil '!F157</f>
        <v>2108</v>
      </c>
      <c r="G36">
        <f>'maj dil '!G157</f>
        <v>39457.283872145199</v>
      </c>
      <c r="H36" t="str">
        <f>'maj dil '!H157</f>
        <v>Quant</v>
      </c>
      <c r="I36" s="39">
        <f>'maj dil '!I157</f>
        <v>1736.1204903743887</v>
      </c>
      <c r="J36" s="49">
        <f>'maj dil '!L157</f>
        <v>121923007.16492866</v>
      </c>
      <c r="K36" s="49">
        <f>'maj dil '!N157</f>
        <v>148911.78933347599</v>
      </c>
      <c r="L36" s="49">
        <f>'maj dil '!O157</f>
        <v>645915.73698701698</v>
      </c>
      <c r="M36" s="49">
        <f>'maj dil '!P157</f>
        <v>758763.56886135216</v>
      </c>
      <c r="N36" s="49">
        <f>'maj dil '!V157</f>
        <v>207663685.01910019</v>
      </c>
      <c r="O36" s="39">
        <f>'maj dil '!W157</f>
        <v>702.33965292418452</v>
      </c>
      <c r="P36" s="39">
        <f>'maj dil '!X157</f>
        <v>-441.92157936802624</v>
      </c>
      <c r="Q36" s="49">
        <f>'maj dil '!Y157</f>
        <v>803350.29963687621</v>
      </c>
      <c r="R36" s="49">
        <f>'maj dil '!Z157</f>
        <v>1159649.5730023475</v>
      </c>
      <c r="S36" s="40">
        <f>'maj dil '!AA157</f>
        <v>93474.305493111984</v>
      </c>
      <c r="T36" s="39">
        <f>'maj dil '!AB157</f>
        <v>1100.858220032851</v>
      </c>
      <c r="U36" s="40">
        <f>'maj dil '!AC157</f>
        <v>21997.435758720949</v>
      </c>
      <c r="V36" s="39">
        <f>'maj dil '!AD157</f>
        <v>-43.40301225935972</v>
      </c>
      <c r="W36" s="40">
        <f>'maj dil '!AE157</f>
        <v>1747.9576755360322</v>
      </c>
      <c r="X36" t="str">
        <f>'maj dil '!AF157</f>
        <v>Q %RSD</v>
      </c>
      <c r="Y36" s="55">
        <f>'maj dil '!AG157</f>
        <v>1.84</v>
      </c>
      <c r="Z36" s="58">
        <f>'maj dil '!AJ157</f>
        <v>1.1200000000000001</v>
      </c>
      <c r="AA36" s="58">
        <f>'maj dil '!AL157</f>
        <v>1.3</v>
      </c>
      <c r="AB36" s="58">
        <f>'maj dil '!AM157</f>
        <v>10.039999999999999</v>
      </c>
      <c r="AC36" s="2">
        <f>'maj dil '!AN157</f>
        <v>12.14</v>
      </c>
      <c r="AD36" s="58">
        <f>'maj dil '!AT157</f>
        <v>0.65</v>
      </c>
      <c r="AE36" s="55">
        <f>'maj dil '!AU157</f>
        <v>52.71</v>
      </c>
      <c r="AF36" s="55">
        <f>'maj dil '!AV157</f>
        <v>45.29</v>
      </c>
      <c r="AG36" s="58">
        <f>'maj dil '!AW157</f>
        <v>0.39</v>
      </c>
      <c r="AH36" s="58">
        <f>'maj dil '!AX157</f>
        <v>2.46</v>
      </c>
      <c r="AI36" s="2">
        <f>'maj dil '!AY157</f>
        <v>0.63</v>
      </c>
      <c r="AJ36" s="55">
        <f>'maj dil '!AZ157</f>
        <v>8.06</v>
      </c>
      <c r="AK36" s="2">
        <f>'maj dil '!BA157</f>
        <v>2.12</v>
      </c>
      <c r="AL36" s="55">
        <f>'maj dil '!BB157</f>
        <v>24.2</v>
      </c>
      <c r="AM36" s="2">
        <f>'maj dil '!BC157</f>
        <v>3.19</v>
      </c>
    </row>
    <row r="37" spans="1:39" x14ac:dyDescent="0.25">
      <c r="A37" t="str">
        <f>'maj dil '!A158</f>
        <v>057SMPL.D#</v>
      </c>
      <c r="B37" t="str">
        <f>'maj dil '!B158</f>
        <v>8S</v>
      </c>
      <c r="C37">
        <f>'maj dil '!C158</f>
        <v>0</v>
      </c>
      <c r="D37" s="3">
        <f>'maj dil '!D158</f>
        <v>44160</v>
      </c>
      <c r="E37" s="4">
        <f>'maj dil '!E158</f>
        <v>0.82986111111111116</v>
      </c>
      <c r="F37">
        <f>'maj dil '!F158</f>
        <v>2409</v>
      </c>
      <c r="G37">
        <f>'maj dil '!G158</f>
        <v>40189.687954826135</v>
      </c>
      <c r="H37" t="str">
        <f>'maj dil '!H158</f>
        <v>Quant</v>
      </c>
      <c r="I37" s="39">
        <f>'maj dil '!I158</f>
        <v>2146.1293367877156</v>
      </c>
      <c r="J37" s="49">
        <f>'maj dil '!L158</f>
        <v>136604749.35845402</v>
      </c>
      <c r="K37" s="49">
        <f>'maj dil '!N158</f>
        <v>1798890.4328580177</v>
      </c>
      <c r="L37" s="49">
        <f>'maj dil '!O158</f>
        <v>1784020.2483147322</v>
      </c>
      <c r="M37" s="49">
        <f>'maj dil '!P158</f>
        <v>1270797.9331316024</v>
      </c>
      <c r="N37" s="49">
        <f>'maj dil '!V158</f>
        <v>237360297.06120315</v>
      </c>
      <c r="O37" s="40">
        <f>'maj dil '!W158</f>
        <v>28767.778638064548</v>
      </c>
      <c r="P37" s="40">
        <f>'maj dil '!X158</f>
        <v>26726.14248995938</v>
      </c>
      <c r="Q37" s="49">
        <f>'maj dil '!Y158</f>
        <v>1067840.0089597304</v>
      </c>
      <c r="R37" s="49">
        <f>'maj dil '!Z158</f>
        <v>10730646.683938578</v>
      </c>
      <c r="S37" s="40">
        <f>'maj dil '!AA158</f>
        <v>123543.10077313553</v>
      </c>
      <c r="T37" s="39">
        <f>'maj dil '!AB158</f>
        <v>-606.86428811787471</v>
      </c>
      <c r="U37" s="40">
        <f>'maj dil '!AC158</f>
        <v>49754.833688074752</v>
      </c>
      <c r="V37" s="39">
        <f>'maj dil '!AD158</f>
        <v>486.29522425339621</v>
      </c>
      <c r="W37" s="40">
        <f>'maj dil '!AE158</f>
        <v>3102.6439101125779</v>
      </c>
      <c r="X37" t="str">
        <f>'maj dil '!AF158</f>
        <v>Q %RSD</v>
      </c>
      <c r="Y37" s="55">
        <f>'maj dil '!AG158</f>
        <v>5.16</v>
      </c>
      <c r="Z37" s="58">
        <f>'maj dil '!AJ158</f>
        <v>0.37</v>
      </c>
      <c r="AA37" s="58">
        <f>'maj dil '!AL158</f>
        <v>0.65</v>
      </c>
      <c r="AB37" s="58">
        <f>'maj dil '!AM158</f>
        <v>4.71</v>
      </c>
      <c r="AC37" s="2">
        <f>'maj dil '!AN158</f>
        <v>6.45</v>
      </c>
      <c r="AD37" s="58">
        <f>'maj dil '!AT158</f>
        <v>1.03</v>
      </c>
      <c r="AE37" s="2">
        <f>'maj dil '!AU158</f>
        <v>6.91</v>
      </c>
      <c r="AF37" s="2">
        <f>'maj dil '!AV158</f>
        <v>0.76</v>
      </c>
      <c r="AG37" s="58">
        <f>'maj dil '!AW158</f>
        <v>0.81</v>
      </c>
      <c r="AH37" s="58">
        <f>'maj dil '!AX158</f>
        <v>1.4</v>
      </c>
      <c r="AI37" s="2">
        <f>'maj dil '!AY158</f>
        <v>0.69</v>
      </c>
      <c r="AJ37" s="55">
        <f>'maj dil '!AZ158</f>
        <v>15.89</v>
      </c>
      <c r="AK37" s="2">
        <f>'maj dil '!BA158</f>
        <v>3.92</v>
      </c>
      <c r="AL37" s="55">
        <f>'maj dil '!BB158</f>
        <v>11.86</v>
      </c>
      <c r="AM37" s="2">
        <f>'maj dil '!BC158</f>
        <v>0.66</v>
      </c>
    </row>
    <row r="38" spans="1:39" x14ac:dyDescent="0.25">
      <c r="A38" t="str">
        <f>'maj dil '!A159</f>
        <v>032SMPL.D#</v>
      </c>
      <c r="B38" t="str">
        <f>'maj dil '!B159</f>
        <v>8W</v>
      </c>
      <c r="C38">
        <f>'maj dil '!C159</f>
        <v>0</v>
      </c>
      <c r="D38" s="3">
        <f>'maj dil '!D159</f>
        <v>44160</v>
      </c>
      <c r="E38" s="4">
        <f>'maj dil '!E159</f>
        <v>0.73611111111111116</v>
      </c>
      <c r="F38">
        <f>'maj dil '!F159</f>
        <v>2109</v>
      </c>
      <c r="G38">
        <f>'maj dil '!G159</f>
        <v>39095.333152464744</v>
      </c>
      <c r="H38" t="str">
        <f>'maj dil '!H159</f>
        <v>Quant</v>
      </c>
      <c r="I38" s="39">
        <f>'maj dil '!I159</f>
        <v>5434.2513081925999</v>
      </c>
      <c r="J38" s="49">
        <f>'maj dil '!L159</f>
        <v>342279641.74982882</v>
      </c>
      <c r="K38" s="49">
        <f>'maj dil '!N159</f>
        <v>1469984.5265326744</v>
      </c>
      <c r="L38" s="49">
        <f>'maj dil '!O159</f>
        <v>2263619.7895277087</v>
      </c>
      <c r="M38" s="49">
        <f>'maj dil '!P159</f>
        <v>2699923.7075092155</v>
      </c>
      <c r="N38" s="49">
        <f>'maj dil '!V159</f>
        <v>583693323.96629858</v>
      </c>
      <c r="O38" s="40">
        <f>'maj dil '!W159</f>
        <v>4562.4253788926353</v>
      </c>
      <c r="P38" s="40">
        <f>'maj dil '!X159</f>
        <v>2732.7637873572858</v>
      </c>
      <c r="Q38" s="49">
        <f>'maj dil '!Y159</f>
        <v>2802744.4337001974</v>
      </c>
      <c r="R38" s="49">
        <f>'maj dil '!Z159</f>
        <v>20200558.639878534</v>
      </c>
      <c r="S38" s="40">
        <f>'maj dil '!AA159</f>
        <v>300213.06327777676</v>
      </c>
      <c r="T38" s="39">
        <f>'maj dil '!AB159</f>
        <v>1153.3123279977099</v>
      </c>
      <c r="U38" s="40">
        <f>'maj dil '!AC159</f>
        <v>94063.371564830173</v>
      </c>
      <c r="V38" s="39">
        <f>'maj dil '!AD159</f>
        <v>312.76266521971797</v>
      </c>
      <c r="W38" s="40">
        <f>'maj dil '!AE159</f>
        <v>6966.7883677692171</v>
      </c>
      <c r="X38" t="str">
        <f>'maj dil '!AF159</f>
        <v>Q %RSD</v>
      </c>
      <c r="Y38" s="55">
        <f>'maj dil '!AG159</f>
        <v>2.23</v>
      </c>
      <c r="Z38" s="58">
        <f>'maj dil '!AJ159</f>
        <v>1.2</v>
      </c>
      <c r="AA38" s="58">
        <f>'maj dil '!AL159</f>
        <v>1.79</v>
      </c>
      <c r="AB38" s="58">
        <f>'maj dil '!AM159</f>
        <v>3.93</v>
      </c>
      <c r="AC38" s="2">
        <f>'maj dil '!AN159</f>
        <v>4.76</v>
      </c>
      <c r="AD38" s="58">
        <f>'maj dil '!AT159</f>
        <v>0.7</v>
      </c>
      <c r="AE38" s="2">
        <f>'maj dil '!AU159</f>
        <v>3.59</v>
      </c>
      <c r="AF38" s="2">
        <f>'maj dil '!AV159</f>
        <v>6.35</v>
      </c>
      <c r="AG38" s="58">
        <f>'maj dil '!AW159</f>
        <v>0.51</v>
      </c>
      <c r="AH38" s="58">
        <f>'maj dil '!AX159</f>
        <v>1.77</v>
      </c>
      <c r="AI38" s="2">
        <f>'maj dil '!AY159</f>
        <v>0.61</v>
      </c>
      <c r="AJ38" s="55">
        <f>'maj dil '!AZ159</f>
        <v>4.05</v>
      </c>
      <c r="AK38" s="2">
        <f>'maj dil '!BA159</f>
        <v>0.76</v>
      </c>
      <c r="AL38" s="55">
        <f>'maj dil '!BB159</f>
        <v>12.96</v>
      </c>
      <c r="AM38" s="2">
        <f>'maj dil '!BC159</f>
        <v>0.8</v>
      </c>
    </row>
    <row r="39" spans="1:39" x14ac:dyDescent="0.25">
      <c r="A39" t="str">
        <f>'maj dil '!A160</f>
        <v>058SMPL.D#</v>
      </c>
      <c r="B39" t="str">
        <f>'maj dil '!B160</f>
        <v>9S</v>
      </c>
      <c r="C39">
        <f>'maj dil '!C160</f>
        <v>0</v>
      </c>
      <c r="D39" s="3">
        <f>'maj dil '!D160</f>
        <v>44160</v>
      </c>
      <c r="E39" s="4">
        <f>'maj dil '!E160</f>
        <v>0.8340277777777777</v>
      </c>
      <c r="F39">
        <f>'maj dil '!F160</f>
        <v>2410</v>
      </c>
      <c r="G39">
        <f>'maj dil '!G160</f>
        <v>40150.410896522313</v>
      </c>
      <c r="H39" t="str">
        <f>'maj dil '!H160</f>
        <v>Quant</v>
      </c>
      <c r="I39" s="39">
        <f>'maj dil '!I160</f>
        <v>4002.9959663832747</v>
      </c>
      <c r="J39" s="49">
        <f>'maj dil '!L160</f>
        <v>139522677.86541504</v>
      </c>
      <c r="K39" s="49">
        <f>'maj dil '!N160</f>
        <v>403511.6295100493</v>
      </c>
      <c r="L39" s="49">
        <f>'maj dil '!O160</f>
        <v>313173.20499287406</v>
      </c>
      <c r="M39" s="49">
        <f>'maj dil '!P160</f>
        <v>261539.77657994637</v>
      </c>
      <c r="N39" s="49">
        <f>'maj dil '!V160</f>
        <v>236084416.0715512</v>
      </c>
      <c r="O39" s="40">
        <f>'maj dil '!W160</f>
        <v>18967.054107517139</v>
      </c>
      <c r="P39" s="40">
        <f>'maj dil '!X160</f>
        <v>17517.624274152688</v>
      </c>
      <c r="Q39" s="49">
        <f>'maj dil '!Y160</f>
        <v>1701975.9179035809</v>
      </c>
      <c r="R39" s="49">
        <f>'maj dil '!Z160</f>
        <v>7917661.0287941992</v>
      </c>
      <c r="S39" s="40">
        <f>'maj dil '!AA160</f>
        <v>38584.54487155794</v>
      </c>
      <c r="T39" s="39">
        <f>'maj dil '!AB160</f>
        <v>-807.02325902009852</v>
      </c>
      <c r="U39" s="40">
        <f>'maj dil '!AC160</f>
        <v>115633.18338198426</v>
      </c>
      <c r="V39" s="39">
        <f>'maj dil '!AD160</f>
        <v>-84.315862882696848</v>
      </c>
      <c r="W39" s="39">
        <f>'maj dil '!AE160</f>
        <v>180.6768490343504</v>
      </c>
      <c r="X39" t="str">
        <f>'maj dil '!AF160</f>
        <v>Q %RSD</v>
      </c>
      <c r="Y39" s="55">
        <f>'maj dil '!AG160</f>
        <v>3.38</v>
      </c>
      <c r="Z39" s="58">
        <f>'maj dil '!AJ160</f>
        <v>1.05</v>
      </c>
      <c r="AA39" s="58">
        <f>'maj dil '!AL160</f>
        <v>0.66</v>
      </c>
      <c r="AB39" s="58">
        <f>'maj dil '!AM160</f>
        <v>10.26</v>
      </c>
      <c r="AC39" s="2">
        <f>'maj dil '!AN160</f>
        <v>14.04</v>
      </c>
      <c r="AD39" s="58">
        <f>'maj dil '!AT160</f>
        <v>0.37</v>
      </c>
      <c r="AE39" s="2">
        <f>'maj dil '!AU160</f>
        <v>3.58</v>
      </c>
      <c r="AF39" s="2">
        <f>'maj dil '!AV160</f>
        <v>0.94</v>
      </c>
      <c r="AG39" s="58">
        <f>'maj dil '!AW160</f>
        <v>0.93</v>
      </c>
      <c r="AH39" s="58">
        <f>'maj dil '!AX160</f>
        <v>2.35</v>
      </c>
      <c r="AI39" s="2">
        <f>'maj dil '!AY160</f>
        <v>1.17</v>
      </c>
      <c r="AJ39" s="55">
        <f>'maj dil '!AZ160</f>
        <v>28.76</v>
      </c>
      <c r="AK39" s="2">
        <f>'maj dil '!BA160</f>
        <v>2.36</v>
      </c>
      <c r="AL39" s="55">
        <f>'maj dil '!BB160</f>
        <v>62.33</v>
      </c>
      <c r="AM39" s="55">
        <f>'maj dil '!BC160</f>
        <v>20.83</v>
      </c>
    </row>
    <row r="40" spans="1:39" ht="16.5" thickBot="1" x14ac:dyDescent="0.3">
      <c r="A40" t="str">
        <f>'maj dil '!A161</f>
        <v>036SMPL.D#</v>
      </c>
      <c r="B40" t="str">
        <f>'maj dil '!B161</f>
        <v>9W</v>
      </c>
      <c r="C40">
        <f>'maj dil '!C161</f>
        <v>0</v>
      </c>
      <c r="D40" s="3">
        <f>'maj dil '!D161</f>
        <v>44160</v>
      </c>
      <c r="E40" s="4">
        <f>'maj dil '!E161</f>
        <v>0.75138888888888899</v>
      </c>
      <c r="F40">
        <f>'maj dil '!F161</f>
        <v>2110</v>
      </c>
      <c r="G40">
        <f>'maj dil '!G161</f>
        <v>41017.95823382528</v>
      </c>
      <c r="H40" t="str">
        <f>'maj dil '!H161</f>
        <v>Quant</v>
      </c>
      <c r="I40" s="39">
        <f>'maj dil '!I161</f>
        <v>4097.694027559146</v>
      </c>
      <c r="J40" s="51">
        <f>'maj dil '!L161</f>
        <v>126786508.90075395</v>
      </c>
      <c r="K40" s="51">
        <f>'maj dil '!N161</f>
        <v>47129.63401066525</v>
      </c>
      <c r="L40" s="51">
        <f>'maj dil '!O161</f>
        <v>790005.87558347499</v>
      </c>
      <c r="M40" s="51">
        <f>'maj dil '!P161</f>
        <v>209478.71270014573</v>
      </c>
      <c r="N40" s="51">
        <f>'maj dil '!V161</f>
        <v>213293382.81589144</v>
      </c>
      <c r="O40" s="39">
        <f>'maj dil '!W161</f>
        <v>393.77239904472265</v>
      </c>
      <c r="P40" s="39">
        <f>'maj dil '!X161</f>
        <v>-1337.185438422704</v>
      </c>
      <c r="Q40" s="51">
        <f>'maj dil '!Y161</f>
        <v>1479107.5739117397</v>
      </c>
      <c r="R40" s="51">
        <f>'maj dil '!Z161</f>
        <v>1902002.7233024782</v>
      </c>
      <c r="S40" s="40">
        <f>'maj dil '!AA161</f>
        <v>31190.055441000743</v>
      </c>
      <c r="T40" s="39">
        <f>'maj dil '!AB161</f>
        <v>3802.3647282756037</v>
      </c>
      <c r="U40" s="40">
        <f>'maj dil '!AC161</f>
        <v>105498.18857739863</v>
      </c>
      <c r="V40" s="39">
        <f>'maj dil '!AD161</f>
        <v>-77.934120644268035</v>
      </c>
      <c r="W40" s="39">
        <f>'maj dil '!AE161</f>
        <v>143.56285381838848</v>
      </c>
      <c r="X40" t="str">
        <f>'maj dil '!AF161</f>
        <v>Q %RSD</v>
      </c>
      <c r="Y40" s="55">
        <f>'maj dil '!AG161</f>
        <v>4.78</v>
      </c>
      <c r="Z40" s="61">
        <f>'maj dil '!AJ161</f>
        <v>0.88</v>
      </c>
      <c r="AA40" s="61">
        <f>'maj dil '!AL161</f>
        <v>2.82</v>
      </c>
      <c r="AB40" s="61">
        <f>'maj dil '!AM161</f>
        <v>8.91</v>
      </c>
      <c r="AC40" s="2">
        <f>'maj dil '!AN161</f>
        <v>18.850000000000001</v>
      </c>
      <c r="AD40" s="61">
        <f>'maj dil '!AT161</f>
        <v>0.54</v>
      </c>
      <c r="AE40" s="55">
        <f>'maj dil '!AU161</f>
        <v>49.23</v>
      </c>
      <c r="AF40" s="55">
        <f>'maj dil '!AV161</f>
        <v>12.34</v>
      </c>
      <c r="AG40" s="61">
        <f>'maj dil '!AW161</f>
        <v>0.35</v>
      </c>
      <c r="AH40" s="61">
        <f>'maj dil '!AX161</f>
        <v>1.53</v>
      </c>
      <c r="AI40" s="2">
        <f>'maj dil '!AY161</f>
        <v>0.68</v>
      </c>
      <c r="AJ40" s="55">
        <f>'maj dil '!AZ161</f>
        <v>6.25</v>
      </c>
      <c r="AK40" s="2">
        <f>'maj dil '!BA161</f>
        <v>0.94</v>
      </c>
      <c r="AL40" s="55">
        <f>'maj dil '!BB161</f>
        <v>83.36</v>
      </c>
      <c r="AM40" s="55">
        <f>'maj dil '!BC161</f>
        <v>14.64</v>
      </c>
    </row>
    <row r="42" spans="1:39" x14ac:dyDescent="0.25">
      <c r="A42" s="1" t="s">
        <v>264</v>
      </c>
    </row>
    <row r="43" spans="1:39" ht="16.5" thickBot="1" x14ac:dyDescent="0.3">
      <c r="A43" t="str">
        <f>'trace dil'!A123</f>
        <v>Folder:</v>
      </c>
      <c r="B43" t="str">
        <f>'trace dil'!B123</f>
        <v>Sample:</v>
      </c>
      <c r="C43" t="str">
        <f>'trace dil'!C123</f>
        <v>Misc Info:</v>
      </c>
      <c r="D43" t="str">
        <f>'trace dil'!D123</f>
        <v>Date:</v>
      </c>
      <c r="E43" t="str">
        <f>'trace dil'!E123</f>
        <v>Time:</v>
      </c>
      <c r="F43" t="str">
        <f>'trace dil'!F123</f>
        <v>ALS Vial:</v>
      </c>
      <c r="G43" t="str">
        <f>'trace dil'!G123</f>
        <v>Dilution Factor</v>
      </c>
      <c r="H43" t="str">
        <f>'trace dil'!H123</f>
        <v>Data:</v>
      </c>
      <c r="I43" s="18" t="str">
        <f>'trace dil'!I123</f>
        <v>Li/7[#3]</v>
      </c>
      <c r="J43" s="10" t="str">
        <f>'trace dil'!L123</f>
        <v>Mg/26[#3]</v>
      </c>
      <c r="K43" s="10" t="str">
        <f>'trace dil'!N123</f>
        <v>Al/27[#3]</v>
      </c>
      <c r="L43" s="10" t="str">
        <f>'trace dil'!O123</f>
        <v>Si/28[#2]</v>
      </c>
      <c r="M43" s="10" t="str">
        <f>'trace dil'!P123</f>
        <v>K/39[#1]</v>
      </c>
      <c r="N43" s="10" t="str">
        <f>'trace dil'!V123</f>
        <v>Ca/44[#3]</v>
      </c>
      <c r="O43" s="18" t="str">
        <f>'trace dil'!W123</f>
        <v>V/51[#1]</v>
      </c>
      <c r="P43" s="10" t="str">
        <f>'trace dil'!X123</f>
        <v>V/51[#3]</v>
      </c>
      <c r="Q43" s="10" t="str">
        <f>'trace dil'!Y123</f>
        <v>Mn/55[#3]</v>
      </c>
      <c r="R43" s="10" t="str">
        <f>'trace dil'!Z123</f>
        <v>Fe/56[#2]</v>
      </c>
      <c r="S43" s="18" t="str">
        <f>'trace dil'!AA123</f>
        <v>Sr/88[#3]</v>
      </c>
      <c r="T43" s="18" t="str">
        <f>'trace dil'!AB123</f>
        <v>Mo/95[#3]</v>
      </c>
      <c r="U43" s="18" t="str">
        <f>'trace dil'!AC123</f>
        <v>Ba/137[#3]</v>
      </c>
      <c r="V43" s="18" t="str">
        <f>'trace dil'!AD123</f>
        <v>Th/232[#3]</v>
      </c>
      <c r="W43" s="18" t="str">
        <f>'trace dil'!AE123</f>
        <v>U/238[#3]</v>
      </c>
      <c r="X43" t="str">
        <f>'trace dil'!AF123</f>
        <v>Data:2</v>
      </c>
      <c r="Y43" s="18" t="str">
        <f>'trace dil'!AG123</f>
        <v>Li/7[#3]3</v>
      </c>
      <c r="Z43" s="18" t="str">
        <f>'trace dil'!AJ123</f>
        <v>Mg/26[#3]6</v>
      </c>
      <c r="AA43" s="18" t="str">
        <f>'trace dil'!AL123</f>
        <v>Al/27[#3]8</v>
      </c>
      <c r="AB43" s="18" t="str">
        <f>'trace dil'!AM123</f>
        <v>Si/28[#2]9</v>
      </c>
      <c r="AC43" s="18" t="str">
        <f>'trace dil'!AN123</f>
        <v>K/39[#1]10</v>
      </c>
      <c r="AD43" s="18" t="str">
        <f>'trace dil'!AT123</f>
        <v>Ca/44[#3]16</v>
      </c>
      <c r="AE43" s="18" t="str">
        <f>'trace dil'!AU123</f>
        <v>V/51[#1]17</v>
      </c>
      <c r="AF43" s="10" t="str">
        <f>'trace dil'!AV123</f>
        <v>V/51[#3]18</v>
      </c>
      <c r="AG43" s="18" t="str">
        <f>'trace dil'!AW123</f>
        <v>Mn/55[#3]19</v>
      </c>
      <c r="AH43" s="18" t="str">
        <f>'trace dil'!AX123</f>
        <v>Fe/56[#2]20</v>
      </c>
      <c r="AI43" s="18" t="str">
        <f>'trace dil'!AY123</f>
        <v>Sr/88[#3]21</v>
      </c>
      <c r="AJ43" s="18" t="str">
        <f>'trace dil'!AZ123</f>
        <v>Mo/95[#3]22</v>
      </c>
      <c r="AK43" s="18" t="str">
        <f>'trace dil'!BA123</f>
        <v>Ba/137[#3]23</v>
      </c>
      <c r="AL43" s="18" t="str">
        <f>'trace dil'!BB123</f>
        <v>Th/232[#3]24</v>
      </c>
      <c r="AM43" s="18" t="str">
        <f>'trace dil'!BC123</f>
        <v>U/238[#3]25</v>
      </c>
    </row>
    <row r="44" spans="1:39" x14ac:dyDescent="0.25">
      <c r="A44" s="9" t="str">
        <f>'trace dil'!A124</f>
        <v>057SMPL.D#</v>
      </c>
      <c r="B44" t="str">
        <f>'trace dil'!B124</f>
        <v>10S</v>
      </c>
      <c r="C44">
        <f>'trace dil'!C124</f>
        <v>0</v>
      </c>
      <c r="D44" s="3">
        <f>'trace dil'!D124</f>
        <v>44163</v>
      </c>
      <c r="E44" s="4">
        <f>'trace dil'!E124</f>
        <v>0.7270833333333333</v>
      </c>
      <c r="F44">
        <f>'trace dil'!F124</f>
        <v>2410</v>
      </c>
      <c r="G44" s="40">
        <f>'trace dil'!G124</f>
        <v>2011.6295733396278</v>
      </c>
      <c r="H44" t="str">
        <f>'trace dil'!H124</f>
        <v>Quant</v>
      </c>
      <c r="I44" s="48">
        <f>'trace dil'!I124</f>
        <v>1672.4688272745666</v>
      </c>
      <c r="J44" s="41">
        <f>'trace dil'!L124</f>
        <v>101868921.59391876</v>
      </c>
      <c r="K44" s="41">
        <f>'trace dil'!N124</f>
        <v>4003142.8509458592</v>
      </c>
      <c r="L44" s="41">
        <f>'trace dil'!O124</f>
        <v>3361433.0170505182</v>
      </c>
      <c r="M44" s="48">
        <f>'trace dil'!P124</f>
        <v>2981235.0276893284</v>
      </c>
      <c r="N44" s="41">
        <f>'trace dil'!V124</f>
        <v>218865297.57935151</v>
      </c>
      <c r="O44" s="48">
        <f>'trace dil'!W124</f>
        <v>12735.626828813185</v>
      </c>
      <c r="P44" s="40">
        <f>'trace dil'!X124</f>
        <v>12802.01060473339</v>
      </c>
      <c r="Q44" s="41">
        <f>'trace dil'!Y124</f>
        <v>4972748.3052955596</v>
      </c>
      <c r="R44" s="41">
        <f>'trace dil'!Z124</f>
        <v>39910730.735058218</v>
      </c>
      <c r="S44" s="48">
        <f>'trace dil'!AA124</f>
        <v>183420.38449710727</v>
      </c>
      <c r="T44" s="48">
        <f>'trace dil'!AB124</f>
        <v>2166.525050486779</v>
      </c>
      <c r="U44" s="48">
        <f>'trace dil'!AC124</f>
        <v>43672.47803720332</v>
      </c>
      <c r="V44" s="48">
        <f>'trace dil'!AD124</f>
        <v>1741.2665586827818</v>
      </c>
      <c r="W44" s="48">
        <f>'trace dil'!AE124</f>
        <v>1558.0071045515417</v>
      </c>
      <c r="X44" t="str">
        <f>'trace dil'!AF124</f>
        <v>Q %RSD</v>
      </c>
      <c r="Y44" s="56">
        <f>'trace dil'!AG124</f>
        <v>0.92</v>
      </c>
      <c r="Z44" s="62">
        <f>'trace dil'!AJ124</f>
        <v>0.6</v>
      </c>
      <c r="AA44" s="62">
        <f>'trace dil'!AL124</f>
        <v>0.38</v>
      </c>
      <c r="AB44" s="62">
        <f>'trace dil'!AM124</f>
        <v>7.01</v>
      </c>
      <c r="AC44" s="56">
        <f>'trace dil'!AN124</f>
        <v>2.76</v>
      </c>
      <c r="AD44" s="62">
        <f>'trace dil'!AT124</f>
        <v>0.49</v>
      </c>
      <c r="AE44" s="56">
        <f>'trace dil'!AU124</f>
        <v>4.1500000000000004</v>
      </c>
      <c r="AF44" s="2">
        <f>'trace dil'!AV124</f>
        <v>1.3</v>
      </c>
      <c r="AG44" s="62">
        <f>'trace dil'!AW124</f>
        <v>0.49</v>
      </c>
      <c r="AH44" s="62">
        <f>'trace dil'!AX124</f>
        <v>1.95</v>
      </c>
      <c r="AI44" s="56">
        <f>'trace dil'!AY124</f>
        <v>0.27</v>
      </c>
      <c r="AJ44" s="56">
        <f>'trace dil'!AZ124</f>
        <v>1.2</v>
      </c>
      <c r="AK44" s="56">
        <f>'trace dil'!BA124</f>
        <v>1.04</v>
      </c>
      <c r="AL44" s="56">
        <f>'trace dil'!BB124</f>
        <v>2.14</v>
      </c>
      <c r="AM44" s="56">
        <f>'trace dil'!BC124</f>
        <v>2.0699999999999998</v>
      </c>
    </row>
    <row r="45" spans="1:39" x14ac:dyDescent="0.25">
      <c r="A45" s="9" t="str">
        <f>'trace dil'!A125</f>
        <v>032SMPL.D#</v>
      </c>
      <c r="B45" t="str">
        <f>'trace dil'!B125</f>
        <v>10W</v>
      </c>
      <c r="C45">
        <f>'trace dil'!C125</f>
        <v>0</v>
      </c>
      <c r="D45" s="3">
        <f>'trace dil'!D125</f>
        <v>44163</v>
      </c>
      <c r="E45" s="4">
        <f>'trace dil'!E125</f>
        <v>0.63124999999999998</v>
      </c>
      <c r="F45">
        <f>'trace dil'!F125</f>
        <v>2110</v>
      </c>
      <c r="G45" s="40">
        <f>'trace dil'!G125</f>
        <v>2071.0336668535338</v>
      </c>
      <c r="H45" t="str">
        <f>'trace dil'!H125</f>
        <v>Quant</v>
      </c>
      <c r="I45" s="49">
        <f>'trace dil'!I125</f>
        <v>1283.6266667158202</v>
      </c>
      <c r="J45" s="41">
        <f>'trace dil'!L125</f>
        <v>99388905.672301084</v>
      </c>
      <c r="K45" s="40">
        <f>'trace dil'!N125</f>
        <v>1188980.4281406137</v>
      </c>
      <c r="L45" s="40">
        <f>'trace dil'!O125</f>
        <v>1132648.3124021976</v>
      </c>
      <c r="M45" s="49">
        <f>'trace dil'!P125</f>
        <v>1755822.3427584257</v>
      </c>
      <c r="N45" s="41">
        <f>'trace dil'!V125</f>
        <v>206772001.29865682</v>
      </c>
      <c r="O45" s="49">
        <f>'trace dil'!W125</f>
        <v>3295.0145639639723</v>
      </c>
      <c r="P45" s="40">
        <f>'trace dil'!X125</f>
        <v>3222.5283856240985</v>
      </c>
      <c r="Q45" s="41">
        <f>'trace dil'!Y125</f>
        <v>4941486.3291125316</v>
      </c>
      <c r="R45" s="41">
        <f>'trace dil'!Z125</f>
        <v>32225283.856240984</v>
      </c>
      <c r="S45" s="49">
        <f>'trace dil'!AA125</f>
        <v>160132.32312111522</v>
      </c>
      <c r="T45" s="50">
        <f>'trace dil'!AB125</f>
        <v>127.36857051149232</v>
      </c>
      <c r="U45" s="49">
        <f>'trace dil'!AC125</f>
        <v>21787.274175299175</v>
      </c>
      <c r="V45" s="49">
        <f>'trace dil'!AD125</f>
        <v>494.97704637799455</v>
      </c>
      <c r="W45" s="49">
        <f>'trace dil'!AE125</f>
        <v>879.153791579325</v>
      </c>
      <c r="X45" t="str">
        <f>'trace dil'!AF125</f>
        <v>Q %RSD</v>
      </c>
      <c r="Y45" s="58">
        <f>'trace dil'!AG125</f>
        <v>1.86</v>
      </c>
      <c r="Z45" s="62">
        <f>'trace dil'!AJ125</f>
        <v>0.75</v>
      </c>
      <c r="AA45" s="2">
        <f>'trace dil'!AL125</f>
        <v>0.46</v>
      </c>
      <c r="AB45" s="2">
        <f>'trace dil'!AM125</f>
        <v>8.48</v>
      </c>
      <c r="AC45" s="58">
        <f>'trace dil'!AN125</f>
        <v>2.5099999999999998</v>
      </c>
      <c r="AD45" s="62">
        <f>'trace dil'!AT125</f>
        <v>0.89</v>
      </c>
      <c r="AE45" s="58">
        <f>'trace dil'!AU125</f>
        <v>2.31</v>
      </c>
      <c r="AF45" s="2">
        <f>'trace dil'!AV125</f>
        <v>0.84</v>
      </c>
      <c r="AG45" s="62">
        <f>'trace dil'!AW125</f>
        <v>0.96</v>
      </c>
      <c r="AH45" s="62">
        <f>'trace dil'!AX125</f>
        <v>2.4</v>
      </c>
      <c r="AI45" s="58">
        <f>'trace dil'!AY125</f>
        <v>0.28999999999999998</v>
      </c>
      <c r="AJ45" s="60">
        <f>'trace dil'!AZ125</f>
        <v>4.4400000000000004</v>
      </c>
      <c r="AK45" s="58">
        <f>'trace dil'!BA125</f>
        <v>2.02</v>
      </c>
      <c r="AL45" s="58">
        <f>'trace dil'!BB125</f>
        <v>0.37</v>
      </c>
      <c r="AM45" s="58">
        <f>'trace dil'!BC125</f>
        <v>0.57999999999999996</v>
      </c>
    </row>
    <row r="46" spans="1:39" x14ac:dyDescent="0.25">
      <c r="A46" s="9" t="str">
        <f>'trace dil'!A126</f>
        <v>061SMPL.D#</v>
      </c>
      <c r="B46" t="str">
        <f>'trace dil'!B126</f>
        <v>11S</v>
      </c>
      <c r="C46">
        <f>'trace dil'!C126</f>
        <v>0</v>
      </c>
      <c r="D46" s="3">
        <f>'trace dil'!D126</f>
        <v>44163</v>
      </c>
      <c r="E46" s="4">
        <f>'trace dil'!E126</f>
        <v>0.74236111111111114</v>
      </c>
      <c r="F46">
        <f>'trace dil'!F126</f>
        <v>2411</v>
      </c>
      <c r="G46" s="40">
        <f>'trace dil'!G126</f>
        <v>2008.3151225238448</v>
      </c>
      <c r="H46" t="str">
        <f>'trace dil'!H126</f>
        <v>Quant</v>
      </c>
      <c r="I46" s="49">
        <f>'trace dil'!I126</f>
        <v>3297.6534311841529</v>
      </c>
      <c r="J46" s="41">
        <f>'trace dil'!L126</f>
        <v>86899795.351606771</v>
      </c>
      <c r="K46" s="41">
        <f>'trace dil'!N126</f>
        <v>9489288.9539251663</v>
      </c>
      <c r="L46" s="41">
        <f>'trace dil'!O126</f>
        <v>7111443.8488569343</v>
      </c>
      <c r="M46" s="49">
        <f>'trace dil'!P126</f>
        <v>7924811.4734790921</v>
      </c>
      <c r="N46" s="41">
        <f>'trace dil'!V126</f>
        <v>214488055.08554661</v>
      </c>
      <c r="O46" s="49">
        <f>'trace dil'!W126</f>
        <v>27433.584573675722</v>
      </c>
      <c r="P46" s="40">
        <f>'trace dil'!X126</f>
        <v>27192.586758972859</v>
      </c>
      <c r="Q46" s="41">
        <f>'trace dil'!Y126</f>
        <v>5565041.204513574</v>
      </c>
      <c r="R46" s="41">
        <f>'trace dil'!Z126</f>
        <v>54927418.601027153</v>
      </c>
      <c r="S46" s="49">
        <f>'trace dil'!AA126</f>
        <v>219308.01137960385</v>
      </c>
      <c r="T46" s="49">
        <f>'trace dil'!AB126</f>
        <v>1051.5537981534851</v>
      </c>
      <c r="U46" s="49">
        <f>'trace dil'!AC126</f>
        <v>120157.49378060164</v>
      </c>
      <c r="V46" s="49">
        <f>'trace dil'!AD126</f>
        <v>5060.9541087600892</v>
      </c>
      <c r="W46" s="49">
        <f>'trace dil'!AE126</f>
        <v>1398.3898198133531</v>
      </c>
      <c r="X46" t="str">
        <f>'trace dil'!AF126</f>
        <v>Q %RSD</v>
      </c>
      <c r="Y46" s="58">
        <f>'trace dil'!AG126</f>
        <v>2.27</v>
      </c>
      <c r="Z46" s="62">
        <f>'trace dil'!AJ126</f>
        <v>1.53</v>
      </c>
      <c r="AA46" s="62">
        <f>'trace dil'!AL126</f>
        <v>1.83</v>
      </c>
      <c r="AB46" s="62">
        <f>'trace dil'!AM126</f>
        <v>7.02</v>
      </c>
      <c r="AC46" s="58">
        <f>'trace dil'!AN126</f>
        <v>1.43</v>
      </c>
      <c r="AD46" s="62">
        <f>'trace dil'!AT126</f>
        <v>1.25</v>
      </c>
      <c r="AE46" s="58">
        <f>'trace dil'!AU126</f>
        <v>2.62</v>
      </c>
      <c r="AF46" s="2">
        <f>'trace dil'!AV126</f>
        <v>1.43</v>
      </c>
      <c r="AG46" s="62">
        <f>'trace dil'!AW126</f>
        <v>1.47</v>
      </c>
      <c r="AH46" s="62">
        <f>'trace dil'!AX126</f>
        <v>1.68</v>
      </c>
      <c r="AI46" s="58">
        <f>'trace dil'!AY126</f>
        <v>0.42</v>
      </c>
      <c r="AJ46" s="58">
        <f>'trace dil'!AZ126</f>
        <v>2.12</v>
      </c>
      <c r="AK46" s="58">
        <f>'trace dil'!BA126</f>
        <v>0.75</v>
      </c>
      <c r="AL46" s="58">
        <f>'trace dil'!BB126</f>
        <v>1.03</v>
      </c>
      <c r="AM46" s="58">
        <f>'trace dil'!BC126</f>
        <v>1.06</v>
      </c>
    </row>
    <row r="47" spans="1:39" x14ac:dyDescent="0.25">
      <c r="A47" s="9" t="str">
        <f>'trace dil'!A127</f>
        <v>036SMPL.D#</v>
      </c>
      <c r="B47" t="str">
        <f>'trace dil'!B127</f>
        <v>11W</v>
      </c>
      <c r="C47">
        <f>'trace dil'!C127</f>
        <v>0</v>
      </c>
      <c r="D47" s="3">
        <f>'trace dil'!D127</f>
        <v>44163</v>
      </c>
      <c r="E47" s="4">
        <f>'trace dil'!E127</f>
        <v>0.64652777777777781</v>
      </c>
      <c r="F47">
        <f>'trace dil'!F127</f>
        <v>2111</v>
      </c>
      <c r="G47" s="40">
        <f>'trace dil'!G127</f>
        <v>2070.9679845769956</v>
      </c>
      <c r="H47" t="str">
        <f>'trace dil'!H127</f>
        <v>Quant</v>
      </c>
      <c r="I47" s="49">
        <f>'trace dil'!I127</f>
        <v>2118.6002482222661</v>
      </c>
      <c r="J47" s="41">
        <f>'trace dil'!L127</f>
        <v>87332719.909611911</v>
      </c>
      <c r="K47" s="41">
        <f>'trace dil'!N127</f>
        <v>2924206.7942227176</v>
      </c>
      <c r="L47" s="41">
        <f>'trace dil'!O127</f>
        <v>2522439.0052147806</v>
      </c>
      <c r="M47" s="49">
        <f>'trace dil'!P127</f>
        <v>3990755.3062798707</v>
      </c>
      <c r="N47" s="41">
        <f>'trace dil'!V127</f>
        <v>201774410.7373367</v>
      </c>
      <c r="O47" s="49">
        <f>'trace dil'!W127</f>
        <v>2487.2325494769721</v>
      </c>
      <c r="P47" s="40">
        <f>'trace dil'!X127</f>
        <v>2605.2777245978605</v>
      </c>
      <c r="Q47" s="41">
        <f>'trace dil'!Y127</f>
        <v>5216768.3531494522</v>
      </c>
      <c r="R47" s="41">
        <f>'trace dil'!Z127</f>
        <v>41854262.96830108</v>
      </c>
      <c r="S47" s="49">
        <f>'trace dil'!AA127</f>
        <v>186822.02188869077</v>
      </c>
      <c r="T47" s="50">
        <f>'trace dil'!AB127</f>
        <v>120.73743350083883</v>
      </c>
      <c r="U47" s="49">
        <f>'trace dil'!AC127</f>
        <v>35682.778374261638</v>
      </c>
      <c r="V47" s="49">
        <f>'trace dil'!AD127</f>
        <v>936.6988194241751</v>
      </c>
      <c r="W47" s="49">
        <f>'trace dil'!AE127</f>
        <v>426.61940482286104</v>
      </c>
      <c r="X47" t="str">
        <f>'trace dil'!AF127</f>
        <v>Q %RSD</v>
      </c>
      <c r="Y47" s="58">
        <f>'trace dil'!AG127</f>
        <v>2.04</v>
      </c>
      <c r="Z47" s="62">
        <f>'trace dil'!AJ127</f>
        <v>1.22</v>
      </c>
      <c r="AA47" s="62">
        <f>'trace dil'!AL127</f>
        <v>1.05</v>
      </c>
      <c r="AB47" s="62">
        <f>'trace dil'!AM127</f>
        <v>8.2799999999999994</v>
      </c>
      <c r="AC47" s="58">
        <f>'trace dil'!AN127</f>
        <v>1.68</v>
      </c>
      <c r="AD47" s="62">
        <f>'trace dil'!AT127</f>
        <v>1.04</v>
      </c>
      <c r="AE47" s="58">
        <f>'trace dil'!AU127</f>
        <v>4.46</v>
      </c>
      <c r="AF47" s="2">
        <f>'trace dil'!AV127</f>
        <v>1.1200000000000001</v>
      </c>
      <c r="AG47" s="62">
        <f>'trace dil'!AW127</f>
        <v>1.1299999999999999</v>
      </c>
      <c r="AH47" s="62">
        <f>'trace dil'!AX127</f>
        <v>2.34</v>
      </c>
      <c r="AI47" s="58">
        <f>'trace dil'!AY127</f>
        <v>0.5</v>
      </c>
      <c r="AJ47" s="60">
        <f>'trace dil'!AZ127</f>
        <v>9.07</v>
      </c>
      <c r="AK47" s="58">
        <f>'trace dil'!BA127</f>
        <v>0.83</v>
      </c>
      <c r="AL47" s="58">
        <f>'trace dil'!BB127</f>
        <v>2.25</v>
      </c>
      <c r="AM47" s="58">
        <f>'trace dil'!BC127</f>
        <v>2.5299999999999998</v>
      </c>
    </row>
    <row r="48" spans="1:39" x14ac:dyDescent="0.25">
      <c r="A48" s="9" t="str">
        <f>'trace dil'!A128</f>
        <v>062SMPL.D#</v>
      </c>
      <c r="B48" t="str">
        <f>'trace dil'!B128</f>
        <v>12S</v>
      </c>
      <c r="C48">
        <f>'trace dil'!C128</f>
        <v>0</v>
      </c>
      <c r="D48" s="3">
        <f>'trace dil'!D128</f>
        <v>44163</v>
      </c>
      <c r="E48" s="4">
        <f>'trace dil'!E128</f>
        <v>0.74652777777777779</v>
      </c>
      <c r="F48">
        <f>'trace dil'!F128</f>
        <v>2412</v>
      </c>
      <c r="G48" s="40">
        <f>'trace dil'!G128</f>
        <v>2003.1504498032011</v>
      </c>
      <c r="H48" t="str">
        <f>'trace dil'!H128</f>
        <v>Quant</v>
      </c>
      <c r="I48" s="49">
        <f>'trace dil'!I128</f>
        <v>3840.0394122727366</v>
      </c>
      <c r="J48" s="41">
        <f>'trace dil'!L128</f>
        <v>75819244.525051162</v>
      </c>
      <c r="K48" s="41">
        <f>'trace dil'!N128</f>
        <v>13268868.579496404</v>
      </c>
      <c r="L48" s="41">
        <f>'trace dil'!O128</f>
        <v>11638304.113356598</v>
      </c>
      <c r="M48" s="49">
        <f>'trace dil'!P128</f>
        <v>12105038.168160744</v>
      </c>
      <c r="N48" s="41">
        <f>'trace dil'!V128</f>
        <v>221548439.74823403</v>
      </c>
      <c r="O48" s="49">
        <f>'trace dil'!W128</f>
        <v>35515.857475010758</v>
      </c>
      <c r="P48" s="40">
        <f>'trace dil'!X128</f>
        <v>35315.542430030437</v>
      </c>
      <c r="Q48" s="41">
        <f>'trace dil'!Y128</f>
        <v>6832746.1842787191</v>
      </c>
      <c r="R48" s="41">
        <f>'trace dil'!Z128</f>
        <v>48896902.47969614</v>
      </c>
      <c r="S48" s="49">
        <f>'trace dil'!AA128</f>
        <v>218143.08398356862</v>
      </c>
      <c r="T48" s="49">
        <f>'trace dil'!AB128</f>
        <v>4192.5938914380995</v>
      </c>
      <c r="U48" s="49">
        <f>'trace dil'!AC128</f>
        <v>200515.36002530041</v>
      </c>
      <c r="V48" s="49">
        <f>'trace dil'!AD128</f>
        <v>23056.261677234845</v>
      </c>
      <c r="W48" s="49">
        <f>'trace dil'!AE128</f>
        <v>4905.7154515680395</v>
      </c>
      <c r="X48" t="str">
        <f>'trace dil'!AF128</f>
        <v>Q %RSD</v>
      </c>
      <c r="Y48" s="58">
        <f>'trace dil'!AG128</f>
        <v>0.87</v>
      </c>
      <c r="Z48" s="62">
        <f>'trace dil'!AJ128</f>
        <v>0.7</v>
      </c>
      <c r="AA48" s="62">
        <f>'trace dil'!AL128</f>
        <v>1.23</v>
      </c>
      <c r="AB48" s="62">
        <f>'trace dil'!AM128</f>
        <v>7.58</v>
      </c>
      <c r="AC48" s="58">
        <f>'trace dil'!AN128</f>
        <v>2.27</v>
      </c>
      <c r="AD48" s="62">
        <f>'trace dil'!AT128</f>
        <v>0.42</v>
      </c>
      <c r="AE48" s="58">
        <f>'trace dil'!AU128</f>
        <v>2.75</v>
      </c>
      <c r="AF48" s="2">
        <f>'trace dil'!AV128</f>
        <v>0.52</v>
      </c>
      <c r="AG48" s="62">
        <f>'trace dil'!AW128</f>
        <v>0.46</v>
      </c>
      <c r="AH48" s="62">
        <f>'trace dil'!AX128</f>
        <v>2.09</v>
      </c>
      <c r="AI48" s="58">
        <f>'trace dil'!AY128</f>
        <v>0.92</v>
      </c>
      <c r="AJ48" s="58">
        <f>'trace dil'!AZ128</f>
        <v>2.1</v>
      </c>
      <c r="AK48" s="58">
        <f>'trace dil'!BA128</f>
        <v>0.26</v>
      </c>
      <c r="AL48" s="58">
        <f>'trace dil'!BB128</f>
        <v>0.27</v>
      </c>
      <c r="AM48" s="58">
        <f>'trace dil'!BC128</f>
        <v>0.45</v>
      </c>
    </row>
    <row r="49" spans="1:39" x14ac:dyDescent="0.25">
      <c r="A49" s="9" t="str">
        <f>'trace dil'!A129</f>
        <v>037SMPL.D#</v>
      </c>
      <c r="B49" t="str">
        <f>'trace dil'!B129</f>
        <v>12W</v>
      </c>
      <c r="C49">
        <f>'trace dil'!C129</f>
        <v>0</v>
      </c>
      <c r="D49" s="3">
        <f>'trace dil'!D129</f>
        <v>44163</v>
      </c>
      <c r="E49" s="4">
        <f>'trace dil'!E129</f>
        <v>0.65069444444444446</v>
      </c>
      <c r="F49">
        <f>'trace dil'!F129</f>
        <v>2112</v>
      </c>
      <c r="G49" s="40">
        <f>'trace dil'!G129</f>
        <v>2003.9094548613616</v>
      </c>
      <c r="H49" t="str">
        <f>'trace dil'!H129</f>
        <v>Quant</v>
      </c>
      <c r="I49" s="49">
        <f>'trace dil'!I129</f>
        <v>1960.42461969087</v>
      </c>
      <c r="J49" s="41">
        <f>'trace dil'!L129</f>
        <v>79074267.088829324</v>
      </c>
      <c r="K49" s="41">
        <f>'trace dil'!N129</f>
        <v>4615003.4745457154</v>
      </c>
      <c r="L49" s="41">
        <f>'trace dil'!O129</f>
        <v>3763341.9562296369</v>
      </c>
      <c r="M49" s="49">
        <f>'trace dil'!P129</f>
        <v>5881474.2500180965</v>
      </c>
      <c r="N49" s="41">
        <f>'trace dil'!V129</f>
        <v>201593291.15905297</v>
      </c>
      <c r="O49" s="49">
        <f>'trace dil'!W129</f>
        <v>2971.7977215593996</v>
      </c>
      <c r="P49" s="40">
        <f>'trace dil'!X129</f>
        <v>2987.8289971982904</v>
      </c>
      <c r="Q49" s="41">
        <f>'trace dil'!Y129</f>
        <v>6570819.1024904046</v>
      </c>
      <c r="R49" s="41">
        <f>'trace dil'!Z129</f>
        <v>31782003.954101194</v>
      </c>
      <c r="S49" s="49">
        <f>'trace dil'!AA129</f>
        <v>160733.57737442979</v>
      </c>
      <c r="T49" s="50">
        <f>'trace dil'!AB129</f>
        <v>157.50728315210304</v>
      </c>
      <c r="U49" s="49">
        <f>'trace dil'!AC129</f>
        <v>71739.958484036746</v>
      </c>
      <c r="V49" s="49">
        <f>'trace dil'!AD129</f>
        <v>2220.3316759863887</v>
      </c>
      <c r="W49" s="49">
        <f>'trace dil'!AE129</f>
        <v>1524.3739223130378</v>
      </c>
      <c r="X49" t="str">
        <f>'trace dil'!AF129</f>
        <v>Q %RSD</v>
      </c>
      <c r="Y49" s="58">
        <f>'trace dil'!AG129</f>
        <v>1.31</v>
      </c>
      <c r="Z49" s="62">
        <f>'trace dil'!AJ129</f>
        <v>0.73</v>
      </c>
      <c r="AA49" s="62">
        <f>'trace dil'!AL129</f>
        <v>0.66</v>
      </c>
      <c r="AB49" s="62">
        <f>'trace dil'!AM129</f>
        <v>7.53</v>
      </c>
      <c r="AC49" s="58">
        <f>'trace dil'!AN129</f>
        <v>1.27</v>
      </c>
      <c r="AD49" s="62">
        <f>'trace dil'!AT129</f>
        <v>0.43</v>
      </c>
      <c r="AE49" s="58">
        <f>'trace dil'!AU129</f>
        <v>2.64</v>
      </c>
      <c r="AF49" s="2">
        <f>'trace dil'!AV129</f>
        <v>0.27</v>
      </c>
      <c r="AG49" s="62">
        <f>'trace dil'!AW129</f>
        <v>0.24</v>
      </c>
      <c r="AH49" s="62">
        <f>'trace dil'!AX129</f>
        <v>2.16</v>
      </c>
      <c r="AI49" s="58">
        <f>'trace dil'!AY129</f>
        <v>1.25</v>
      </c>
      <c r="AJ49" s="60">
        <f>'trace dil'!AZ129</f>
        <v>1.88</v>
      </c>
      <c r="AK49" s="58">
        <f>'trace dil'!BA129</f>
        <v>0.76</v>
      </c>
      <c r="AL49" s="58">
        <f>'trace dil'!BB129</f>
        <v>0.22</v>
      </c>
      <c r="AM49" s="58">
        <f>'trace dil'!BC129</f>
        <v>1.41</v>
      </c>
    </row>
    <row r="50" spans="1:39" x14ac:dyDescent="0.25">
      <c r="A50" s="9" t="str">
        <f>'trace dil'!A130</f>
        <v>063SMPL.D#</v>
      </c>
      <c r="B50" t="str">
        <f>'trace dil'!B130</f>
        <v>13S</v>
      </c>
      <c r="C50">
        <f>'trace dil'!C130</f>
        <v>0</v>
      </c>
      <c r="D50" s="3">
        <f>'trace dil'!D130</f>
        <v>44163</v>
      </c>
      <c r="E50" s="4">
        <f>'trace dil'!E130</f>
        <v>0.75</v>
      </c>
      <c r="F50">
        <f>'trace dil'!F130</f>
        <v>2501</v>
      </c>
      <c r="G50" s="40">
        <f>'trace dil'!G130</f>
        <v>2016.4846209696225</v>
      </c>
      <c r="H50" t="str">
        <f>'trace dil'!H130</f>
        <v>Quant</v>
      </c>
      <c r="I50" s="49">
        <f>'trace dil'!I130</f>
        <v>4101.5297190522115</v>
      </c>
      <c r="J50" s="41">
        <f>'trace dil'!L130</f>
        <v>86708838.701693773</v>
      </c>
      <c r="K50" s="41">
        <f>'trace dil'!N130</f>
        <v>12863155.397165222</v>
      </c>
      <c r="L50" s="41">
        <f>'trace dil'!O130</f>
        <v>7680789.921273292</v>
      </c>
      <c r="M50" s="49">
        <f>'trace dil'!P130</f>
        <v>10019912.081598055</v>
      </c>
      <c r="N50" s="41">
        <f>'trace dil'!V130</f>
        <v>201366154.25002649</v>
      </c>
      <c r="O50" s="49">
        <f>'trace dil'!W130</f>
        <v>41438.758960925741</v>
      </c>
      <c r="P50" s="40">
        <f>'trace dil'!X130</f>
        <v>41015.29719052212</v>
      </c>
      <c r="Q50" s="41">
        <f>'trace dil'!Y130</f>
        <v>5186398.4451338686</v>
      </c>
      <c r="R50" s="41">
        <f>'trace dil'!Z130</f>
        <v>58619207.931586929</v>
      </c>
      <c r="S50" s="49">
        <f>'trace dil'!AA130</f>
        <v>216368.79983004049</v>
      </c>
      <c r="T50" s="49">
        <f>'trace dil'!AB130</f>
        <v>2827.1114385994106</v>
      </c>
      <c r="U50" s="49">
        <f>'trace dil'!AC130</f>
        <v>148191.45479505754</v>
      </c>
      <c r="V50" s="49">
        <f>'trace dil'!AD130</f>
        <v>2500.4409300023317</v>
      </c>
      <c r="W50" s="49">
        <f>'trace dil'!AE130</f>
        <v>723.31303354180363</v>
      </c>
      <c r="X50" t="str">
        <f>'trace dil'!AF130</f>
        <v>Q %RSD</v>
      </c>
      <c r="Y50" s="58">
        <f>'trace dil'!AG130</f>
        <v>1.78</v>
      </c>
      <c r="Z50" s="62">
        <f>'trace dil'!AJ130</f>
        <v>1.25</v>
      </c>
      <c r="AA50" s="62">
        <f>'trace dil'!AL130</f>
        <v>1.43</v>
      </c>
      <c r="AB50" s="62">
        <f>'trace dil'!AM130</f>
        <v>9.6999999999999993</v>
      </c>
      <c r="AC50" s="58">
        <f>'trace dil'!AN130</f>
        <v>1.17</v>
      </c>
      <c r="AD50" s="62">
        <f>'trace dil'!AT130</f>
        <v>1.04</v>
      </c>
      <c r="AE50" s="58">
        <f>'trace dil'!AU130</f>
        <v>0.96</v>
      </c>
      <c r="AF50" s="2">
        <f>'trace dil'!AV130</f>
        <v>1.1000000000000001</v>
      </c>
      <c r="AG50" s="62">
        <f>'trace dil'!AW130</f>
        <v>0.9</v>
      </c>
      <c r="AH50" s="62">
        <f>'trace dil'!AX130</f>
        <v>3.17</v>
      </c>
      <c r="AI50" s="58">
        <f>'trace dil'!AY130</f>
        <v>0.18</v>
      </c>
      <c r="AJ50" s="58">
        <f>'trace dil'!AZ130</f>
        <v>3.11</v>
      </c>
      <c r="AK50" s="58">
        <f>'trace dil'!BA130</f>
        <v>0.81</v>
      </c>
      <c r="AL50" s="58">
        <f>'trace dil'!BB130</f>
        <v>0.32</v>
      </c>
      <c r="AM50" s="58">
        <f>'trace dil'!BC130</f>
        <v>0.71</v>
      </c>
    </row>
    <row r="51" spans="1:39" x14ac:dyDescent="0.25">
      <c r="A51" s="9" t="str">
        <f>'trace dil'!A131</f>
        <v>038SMPL.D#</v>
      </c>
      <c r="B51" t="str">
        <f>'trace dil'!B131</f>
        <v>13W</v>
      </c>
      <c r="C51">
        <f>'trace dil'!C131</f>
        <v>0</v>
      </c>
      <c r="D51" s="3">
        <f>'trace dil'!D131</f>
        <v>44163</v>
      </c>
      <c r="E51" s="4">
        <f>'trace dil'!E131</f>
        <v>0.65416666666666667</v>
      </c>
      <c r="F51">
        <f>'trace dil'!F131</f>
        <v>2201</v>
      </c>
      <c r="G51" s="40">
        <f>'trace dil'!G131</f>
        <v>2047.6424779999606</v>
      </c>
      <c r="H51" t="str">
        <f>'trace dil'!H131</f>
        <v>Quant</v>
      </c>
      <c r="I51" s="49">
        <f>'trace dil'!I131</f>
        <v>3311.0378869259362</v>
      </c>
      <c r="J51" s="41">
        <f>'trace dil'!L131</f>
        <v>103569756.53723802</v>
      </c>
      <c r="K51" s="41">
        <f>'trace dil'!N131</f>
        <v>4762816.4038279084</v>
      </c>
      <c r="L51" s="41">
        <f>'trace dil'!O131</f>
        <v>4031808.0391819226</v>
      </c>
      <c r="M51" s="49">
        <f>'trace dil'!P131</f>
        <v>6916936.2906838674</v>
      </c>
      <c r="N51" s="41">
        <f>'trace dil'!V131</f>
        <v>230155014.52719557</v>
      </c>
      <c r="O51" s="49">
        <f>'trace dil'!W131</f>
        <v>11366.463395377781</v>
      </c>
      <c r="P51" s="40">
        <f>'trace dil'!X131</f>
        <v>11571.227643177777</v>
      </c>
      <c r="Q51" s="41">
        <f>'trace dil'!Y131</f>
        <v>5886972.1242498867</v>
      </c>
      <c r="R51" s="41">
        <f>'trace dil'!Z131</f>
        <v>55265870.481218942</v>
      </c>
      <c r="S51" s="49">
        <f>'trace dil'!AA131</f>
        <v>225650.20107559566</v>
      </c>
      <c r="T51" s="50">
        <f>'trace dil'!AB131</f>
        <v>438.4002545397916</v>
      </c>
      <c r="U51" s="49">
        <f>'trace dil'!AC131</f>
        <v>50945.34485263902</v>
      </c>
      <c r="V51" s="49">
        <f>'trace dil'!AD131</f>
        <v>509.86297702199022</v>
      </c>
      <c r="W51" s="49">
        <f>'trace dil'!AE131</f>
        <v>270.08404284819477</v>
      </c>
      <c r="X51" t="str">
        <f>'trace dil'!AF131</f>
        <v>Q %RSD</v>
      </c>
      <c r="Y51" s="58">
        <f>'trace dil'!AG131</f>
        <v>0.66</v>
      </c>
      <c r="Z51" s="62">
        <f>'trace dil'!AJ131</f>
        <v>0.43</v>
      </c>
      <c r="AA51" s="62">
        <f>'trace dil'!AL131</f>
        <v>0.15</v>
      </c>
      <c r="AB51" s="62">
        <f>'trace dil'!AM131</f>
        <v>8.17</v>
      </c>
      <c r="AC51" s="58">
        <f>'trace dil'!AN131</f>
        <v>2.02</v>
      </c>
      <c r="AD51" s="62">
        <f>'trace dil'!AT131</f>
        <v>0.35</v>
      </c>
      <c r="AE51" s="58">
        <f>'trace dil'!AU131</f>
        <v>4.55</v>
      </c>
      <c r="AF51" s="2">
        <f>'trace dil'!AV131</f>
        <v>0.48</v>
      </c>
      <c r="AG51" s="62">
        <f>'trace dil'!AW131</f>
        <v>0.55000000000000004</v>
      </c>
      <c r="AH51" s="62">
        <f>'trace dil'!AX131</f>
        <v>0.91</v>
      </c>
      <c r="AI51" s="58">
        <f>'trace dil'!AY131</f>
        <v>0.05</v>
      </c>
      <c r="AJ51" s="60">
        <f>'trace dil'!AZ131</f>
        <v>4.92</v>
      </c>
      <c r="AK51" s="58">
        <f>'trace dil'!BA131</f>
        <v>0.77</v>
      </c>
      <c r="AL51" s="58">
        <f>'trace dil'!BB131</f>
        <v>2.68</v>
      </c>
      <c r="AM51" s="58">
        <f>'trace dil'!BC131</f>
        <v>1.84</v>
      </c>
    </row>
    <row r="52" spans="1:39" x14ac:dyDescent="0.25">
      <c r="A52" s="9" t="str">
        <f>'trace dil'!A132</f>
        <v>064SMPL.D#</v>
      </c>
      <c r="B52" t="str">
        <f>'trace dil'!B132</f>
        <v>14S</v>
      </c>
      <c r="C52">
        <f>'trace dil'!C132</f>
        <v>0</v>
      </c>
      <c r="D52" s="3">
        <f>'trace dil'!D132</f>
        <v>44163</v>
      </c>
      <c r="E52" s="4">
        <f>'trace dil'!E132</f>
        <v>0.75416666666666676</v>
      </c>
      <c r="F52">
        <f>'trace dil'!F132</f>
        <v>2502</v>
      </c>
      <c r="G52" s="40">
        <f>'trace dil'!G132</f>
        <v>2009.4973348153783</v>
      </c>
      <c r="H52" t="str">
        <f>'trace dil'!H132</f>
        <v>Quant</v>
      </c>
      <c r="I52" s="49">
        <f>'trace dil'!I132</f>
        <v>1702.4461420555883</v>
      </c>
      <c r="J52" s="41">
        <f>'trace dil'!L132</f>
        <v>119544996.44816685</v>
      </c>
      <c r="K52" s="41">
        <f>'trace dil'!N132</f>
        <v>2351111.8817339926</v>
      </c>
      <c r="L52" s="41">
        <f>'trace dil'!O132</f>
        <v>2138105.1642435626</v>
      </c>
      <c r="M52" s="49">
        <f>'trace dil'!P132</f>
        <v>1664667.5921610594</v>
      </c>
      <c r="N52" s="41">
        <f>'trace dil'!V132</f>
        <v>223456103.63147005</v>
      </c>
      <c r="O52" s="49">
        <f>'trace dil'!W132</f>
        <v>27128.214020007606</v>
      </c>
      <c r="P52" s="40">
        <f>'trace dil'!X132</f>
        <v>27831.538087192988</v>
      </c>
      <c r="Q52" s="41">
        <f>'trace dil'!Y132</f>
        <v>1722943.0148707053</v>
      </c>
      <c r="R52" s="41">
        <f>'trace dil'!Z132</f>
        <v>3084578.4089416056</v>
      </c>
      <c r="S52" s="49">
        <f>'trace dil'!AA132</f>
        <v>61932.707859009963</v>
      </c>
      <c r="T52" s="49">
        <f>'trace dil'!AB132</f>
        <v>866.29430103890957</v>
      </c>
      <c r="U52" s="49">
        <f>'trace dil'!AC132</f>
        <v>56024.785694652746</v>
      </c>
      <c r="V52" s="49">
        <f>'trace dil'!AD132</f>
        <v>935.01910988959548</v>
      </c>
      <c r="W52" s="49">
        <f>'trace dil'!AE132</f>
        <v>1531.8398183297629</v>
      </c>
      <c r="X52" t="str">
        <f>'trace dil'!AF132</f>
        <v>Q %RSD</v>
      </c>
      <c r="Y52" s="58">
        <f>'trace dil'!AG132</f>
        <v>1.32</v>
      </c>
      <c r="Z52" s="62">
        <f>'trace dil'!AJ132</f>
        <v>0.64</v>
      </c>
      <c r="AA52" s="62">
        <f>'trace dil'!AL132</f>
        <v>0.9</v>
      </c>
      <c r="AB52" s="62">
        <f>'trace dil'!AM132</f>
        <v>9.69</v>
      </c>
      <c r="AC52" s="58">
        <f>'trace dil'!AN132</f>
        <v>1.49</v>
      </c>
      <c r="AD52" s="62">
        <f>'trace dil'!AT132</f>
        <v>0.62</v>
      </c>
      <c r="AE52" s="58">
        <f>'trace dil'!AU132</f>
        <v>1.1299999999999999</v>
      </c>
      <c r="AF52" s="2">
        <f>'trace dil'!AV132</f>
        <v>1.01</v>
      </c>
      <c r="AG52" s="62">
        <f>'trace dil'!AW132</f>
        <v>1</v>
      </c>
      <c r="AH52" s="62">
        <f>'trace dil'!AX132</f>
        <v>2.69</v>
      </c>
      <c r="AI52" s="58">
        <f>'trace dil'!AY132</f>
        <v>0.34</v>
      </c>
      <c r="AJ52" s="58">
        <f>'trace dil'!AZ132</f>
        <v>1.25</v>
      </c>
      <c r="AK52" s="58">
        <f>'trace dil'!BA132</f>
        <v>1.07</v>
      </c>
      <c r="AL52" s="58">
        <f>'trace dil'!BB132</f>
        <v>1.1599999999999999</v>
      </c>
      <c r="AM52" s="58">
        <f>'trace dil'!BC132</f>
        <v>0.75</v>
      </c>
    </row>
    <row r="53" spans="1:39" x14ac:dyDescent="0.25">
      <c r="A53" s="9" t="str">
        <f>'trace dil'!A133</f>
        <v>039SMPL.D#</v>
      </c>
      <c r="B53" t="str">
        <f>'trace dil'!B133</f>
        <v>14W</v>
      </c>
      <c r="C53">
        <f>'trace dil'!C133</f>
        <v>0</v>
      </c>
      <c r="D53" s="3">
        <f>'trace dil'!D133</f>
        <v>44163</v>
      </c>
      <c r="E53" s="4">
        <f>'trace dil'!E133</f>
        <v>0.65763888888888888</v>
      </c>
      <c r="F53">
        <f>'trace dil'!F133</f>
        <v>2202</v>
      </c>
      <c r="G53" s="40">
        <f>'trace dil'!G133</f>
        <v>1995.7400409123377</v>
      </c>
      <c r="H53" t="str">
        <f>'trace dil'!H133</f>
        <v>Quant</v>
      </c>
      <c r="I53" s="49">
        <f>'trace dil'!I133</f>
        <v>1737.6908536223725</v>
      </c>
      <c r="J53" s="41">
        <f>'trace dil'!L133</f>
        <v>130202080.26912092</v>
      </c>
      <c r="K53" s="40">
        <f>'trace dil'!N133</f>
        <v>959352.23766656069</v>
      </c>
      <c r="L53" s="40">
        <f>'trace dil'!O133</f>
        <v>970328.80789157853</v>
      </c>
      <c r="M53" s="49">
        <f>'trace dil'!P133</f>
        <v>1429748.1653095987</v>
      </c>
      <c r="N53" s="41">
        <f>'trace dil'!V133</f>
        <v>230907122.73355746</v>
      </c>
      <c r="O53" s="49">
        <f>'trace dil'!W133</f>
        <v>1817.3208812547746</v>
      </c>
      <c r="P53" s="40">
        <f>'trace dil'!X133</f>
        <v>1949.6384459672627</v>
      </c>
      <c r="Q53" s="41">
        <f>'trace dil'!Y133</f>
        <v>1898747.074923998</v>
      </c>
      <c r="R53" s="40">
        <f>'trace dil'!Z133</f>
        <v>1445514.5116328062</v>
      </c>
      <c r="S53" s="49">
        <f>'trace dil'!AA133</f>
        <v>57197.9095725476</v>
      </c>
      <c r="T53" s="50">
        <f>'trace dil'!AB133</f>
        <v>242.08326696266658</v>
      </c>
      <c r="U53" s="49">
        <f>'trace dil'!AC133</f>
        <v>46660.40215653045</v>
      </c>
      <c r="V53" s="49">
        <f>'trace dil'!AD133</f>
        <v>240.68624893402793</v>
      </c>
      <c r="W53" s="49">
        <f>'trace dil'!AE133</f>
        <v>1017.4282728571098</v>
      </c>
      <c r="X53" t="str">
        <f>'trace dil'!AF133</f>
        <v>Q %RSD</v>
      </c>
      <c r="Y53" s="58">
        <f>'trace dil'!AG133</f>
        <v>7.95</v>
      </c>
      <c r="Z53" s="62">
        <f>'trace dil'!AJ133</f>
        <v>7.67</v>
      </c>
      <c r="AA53" s="2">
        <f>'trace dil'!AL133</f>
        <v>8.07</v>
      </c>
      <c r="AB53" s="2">
        <f>'trace dil'!AM133</f>
        <v>6.96</v>
      </c>
      <c r="AC53" s="58">
        <f>'trace dil'!AN133</f>
        <v>2.0499999999999998</v>
      </c>
      <c r="AD53" s="62">
        <f>'trace dil'!AT133</f>
        <v>7.79</v>
      </c>
      <c r="AE53" s="58">
        <f>'trace dil'!AU133</f>
        <v>11.98</v>
      </c>
      <c r="AF53" s="2">
        <f>'trace dil'!AV133</f>
        <v>9.24</v>
      </c>
      <c r="AG53" s="62">
        <f>'trace dil'!AW133</f>
        <v>7.38</v>
      </c>
      <c r="AH53" s="2">
        <f>'trace dil'!AX133</f>
        <v>2.41</v>
      </c>
      <c r="AI53" s="58">
        <f>'trace dil'!AY133</f>
        <v>8.2799999999999994</v>
      </c>
      <c r="AJ53" s="60">
        <f>'trace dil'!AZ133</f>
        <v>15.53</v>
      </c>
      <c r="AK53" s="58">
        <f>'trace dil'!BA133</f>
        <v>8.49</v>
      </c>
      <c r="AL53" s="58">
        <f>'trace dil'!BB133</f>
        <v>11.13</v>
      </c>
      <c r="AM53" s="58">
        <f>'trace dil'!BC133</f>
        <v>8.3000000000000007</v>
      </c>
    </row>
    <row r="54" spans="1:39" x14ac:dyDescent="0.25">
      <c r="A54" s="9" t="str">
        <f>'trace dil'!A134</f>
        <v>065SMPL.D#</v>
      </c>
      <c r="B54" t="str">
        <f>'trace dil'!B134</f>
        <v>15S</v>
      </c>
      <c r="C54">
        <f>'trace dil'!C134</f>
        <v>0</v>
      </c>
      <c r="D54" s="3">
        <f>'trace dil'!D134</f>
        <v>44163</v>
      </c>
      <c r="E54" s="4">
        <f>'trace dil'!E134</f>
        <v>0.75763888888888886</v>
      </c>
      <c r="F54">
        <f>'trace dil'!F134</f>
        <v>2503</v>
      </c>
      <c r="G54" s="40">
        <f>'trace dil'!G134</f>
        <v>2013.5557019677749</v>
      </c>
      <c r="H54" t="str">
        <f>'trace dil'!H134</f>
        <v>Quant</v>
      </c>
      <c r="I54" s="49">
        <f>'trace dil'!I134</f>
        <v>1815.0191097537522</v>
      </c>
      <c r="J54" s="41">
        <f>'trace dil'!L134</f>
        <v>119685750.92496453</v>
      </c>
      <c r="K54" s="41">
        <f>'trace dil'!N134</f>
        <v>2460565.0678046211</v>
      </c>
      <c r="L54" s="41">
        <f>'trace dil'!O134</f>
        <v>2889452.4323237571</v>
      </c>
      <c r="M54" s="49">
        <f>'trace dil'!P134</f>
        <v>1683533.9224152567</v>
      </c>
      <c r="N54" s="41">
        <f>'trace dil'!V134</f>
        <v>220887060.50586492</v>
      </c>
      <c r="O54" s="49">
        <f>'trace dil'!W134</f>
        <v>40452.334052532598</v>
      </c>
      <c r="P54" s="40">
        <f>'trace dil'!X134</f>
        <v>41177.214105240993</v>
      </c>
      <c r="Q54" s="41">
        <f>'trace dil'!Y134</f>
        <v>2406199.0638514911</v>
      </c>
      <c r="R54" s="41">
        <f>'trace dil'!Z134</f>
        <v>14797620.853761178</v>
      </c>
      <c r="S54" s="49">
        <f>'trace dil'!AA134</f>
        <v>58614.606484281925</v>
      </c>
      <c r="T54" s="49">
        <f>'trace dil'!AB134</f>
        <v>1824.0801104126074</v>
      </c>
      <c r="U54" s="49">
        <f>'trace dil'!AC134</f>
        <v>84025.679443115238</v>
      </c>
      <c r="V54" s="49">
        <f>'trace dil'!AD134</f>
        <v>1160.4121510440286</v>
      </c>
      <c r="W54" s="49">
        <f>'trace dil'!AE134</f>
        <v>4073.4231850808087</v>
      </c>
      <c r="X54" t="str">
        <f>'trace dil'!AF134</f>
        <v>Q %RSD</v>
      </c>
      <c r="Y54" s="58">
        <f>'trace dil'!AG134</f>
        <v>1.1200000000000001</v>
      </c>
      <c r="Z54" s="62">
        <f>'trace dil'!AJ134</f>
        <v>0.32</v>
      </c>
      <c r="AA54" s="62">
        <f>'trace dil'!AL134</f>
        <v>0.42</v>
      </c>
      <c r="AB54" s="62">
        <f>'trace dil'!AM134</f>
        <v>8.8800000000000008</v>
      </c>
      <c r="AC54" s="58">
        <f>'trace dil'!AN134</f>
        <v>2.34</v>
      </c>
      <c r="AD54" s="62">
        <f>'trace dil'!AT134</f>
        <v>0.05</v>
      </c>
      <c r="AE54" s="58">
        <f>'trace dil'!AU134</f>
        <v>1.9</v>
      </c>
      <c r="AF54" s="2">
        <f>'trace dil'!AV134</f>
        <v>0.48</v>
      </c>
      <c r="AG54" s="62">
        <f>'trace dil'!AW134</f>
        <v>0.2</v>
      </c>
      <c r="AH54" s="62">
        <f>'trace dil'!AX134</f>
        <v>2.57</v>
      </c>
      <c r="AI54" s="58">
        <f>'trace dil'!AY134</f>
        <v>0.57999999999999996</v>
      </c>
      <c r="AJ54" s="58">
        <f>'trace dil'!AZ134</f>
        <v>0.63</v>
      </c>
      <c r="AK54" s="58">
        <f>'trace dil'!BA134</f>
        <v>0.47</v>
      </c>
      <c r="AL54" s="58">
        <f>'trace dil'!BB134</f>
        <v>0.35</v>
      </c>
      <c r="AM54" s="58">
        <f>'trace dil'!BC134</f>
        <v>0.35</v>
      </c>
    </row>
    <row r="55" spans="1:39" x14ac:dyDescent="0.25">
      <c r="A55" s="9" t="str">
        <f>'trace dil'!A135</f>
        <v>040SMPL.D#</v>
      </c>
      <c r="B55" t="str">
        <f>'trace dil'!B135</f>
        <v>15W</v>
      </c>
      <c r="C55">
        <f>'trace dil'!C135</f>
        <v>0</v>
      </c>
      <c r="D55" s="3">
        <f>'trace dil'!D135</f>
        <v>44163</v>
      </c>
      <c r="E55" s="4">
        <f>'trace dil'!E135</f>
        <v>0.66180555555555554</v>
      </c>
      <c r="F55">
        <f>'trace dil'!F135</f>
        <v>2203</v>
      </c>
      <c r="G55" s="40">
        <f>'trace dil'!G135</f>
        <v>2004.033198015861</v>
      </c>
      <c r="H55" t="str">
        <f>'trace dil'!H135</f>
        <v>Quant</v>
      </c>
      <c r="I55" s="49">
        <f>'trace dil'!I135</f>
        <v>1479.3773067753086</v>
      </c>
      <c r="J55" s="41">
        <f>'trace dil'!L135</f>
        <v>121223968.14797944</v>
      </c>
      <c r="K55" s="40">
        <f>'trace dil'!N135</f>
        <v>546299.44977912377</v>
      </c>
      <c r="L55" s="40">
        <f>'trace dil'!O135</f>
        <v>915442.36485364533</v>
      </c>
      <c r="M55" s="49">
        <f>'trace dil'!P135</f>
        <v>1103621.0821473347</v>
      </c>
      <c r="N55" s="41">
        <f>'trace dil'!V135</f>
        <v>213429535.58868921</v>
      </c>
      <c r="O55" s="49">
        <f>'trace dil'!W135</f>
        <v>61.12301253948376</v>
      </c>
      <c r="P55" s="39">
        <f>'trace dil'!X135</f>
        <v>14.829845665317372</v>
      </c>
      <c r="Q55" s="41">
        <f>'trace dil'!Y135</f>
        <v>2118263.0903027649</v>
      </c>
      <c r="R55" s="40">
        <f>'trace dil'!Z135</f>
        <v>245093.26011733979</v>
      </c>
      <c r="S55" s="49">
        <f>'trace dil'!AA135</f>
        <v>50641.918913860805</v>
      </c>
      <c r="T55" s="50">
        <f>'trace dil'!AB135</f>
        <v>41.884293838531491</v>
      </c>
      <c r="U55" s="49">
        <f>'trace dil'!AC135</f>
        <v>45210.98894723782</v>
      </c>
      <c r="V55" s="50">
        <f>'trace dil'!AD135</f>
        <v>59.319382661269486</v>
      </c>
      <c r="W55" s="49">
        <f>'trace dil'!AE135</f>
        <v>1996.2174685435991</v>
      </c>
      <c r="X55" t="str">
        <f>'trace dil'!AF135</f>
        <v>Q %RSD</v>
      </c>
      <c r="Y55" s="58">
        <f>'trace dil'!AG135</f>
        <v>1.65</v>
      </c>
      <c r="Z55" s="62">
        <f>'trace dil'!AJ135</f>
        <v>0.53</v>
      </c>
      <c r="AA55" s="2">
        <f>'trace dil'!AL135</f>
        <v>0.42</v>
      </c>
      <c r="AB55" s="2">
        <f>'trace dil'!AM135</f>
        <v>10.31</v>
      </c>
      <c r="AC55" s="58">
        <f>'trace dil'!AN135</f>
        <v>1.74</v>
      </c>
      <c r="AD55" s="62">
        <f>'trace dil'!AT135</f>
        <v>0.83</v>
      </c>
      <c r="AE55" s="58">
        <f>'trace dil'!AU135</f>
        <v>55.37</v>
      </c>
      <c r="AF55" s="55">
        <f>'trace dil'!AV135</f>
        <v>71.47</v>
      </c>
      <c r="AG55" s="62">
        <f>'trace dil'!AW135</f>
        <v>0.12</v>
      </c>
      <c r="AH55" s="2">
        <f>'trace dil'!AX135</f>
        <v>2.19</v>
      </c>
      <c r="AI55" s="58">
        <f>'trace dil'!AY135</f>
        <v>0.27</v>
      </c>
      <c r="AJ55" s="60">
        <f>'trace dil'!AZ135</f>
        <v>18.84</v>
      </c>
      <c r="AK55" s="58">
        <f>'trace dil'!BA135</f>
        <v>0.85</v>
      </c>
      <c r="AL55" s="60">
        <f>'trace dil'!BB135</f>
        <v>3.44</v>
      </c>
      <c r="AM55" s="58">
        <f>'trace dil'!BC135</f>
        <v>0.57999999999999996</v>
      </c>
    </row>
    <row r="56" spans="1:39" x14ac:dyDescent="0.25">
      <c r="A56" s="9" t="str">
        <f>'trace dil'!A136</f>
        <v>066SMPL.D#</v>
      </c>
      <c r="B56" t="str">
        <f>'trace dil'!B136</f>
        <v>16S</v>
      </c>
      <c r="C56">
        <f>'trace dil'!C136</f>
        <v>0</v>
      </c>
      <c r="D56" s="3">
        <f>'trace dil'!D136</f>
        <v>44163</v>
      </c>
      <c r="E56" s="4">
        <f>'trace dil'!E136</f>
        <v>0.76111111111111107</v>
      </c>
      <c r="F56">
        <f>'trace dil'!F136</f>
        <v>2504</v>
      </c>
      <c r="G56" s="40">
        <f>'trace dil'!G136</f>
        <v>2026.0469755551576</v>
      </c>
      <c r="H56" t="str">
        <f>'trace dil'!H136</f>
        <v>Quant</v>
      </c>
      <c r="I56" s="49">
        <f>'trace dil'!I136</f>
        <v>1719.9112775487733</v>
      </c>
      <c r="J56" s="41">
        <f>'trace dil'!L136</f>
        <v>113985402.84473316</v>
      </c>
      <c r="K56" s="41">
        <f>'trace dil'!N136</f>
        <v>2408969.8539350824</v>
      </c>
      <c r="L56" s="41">
        <f>'trace dil'!O136</f>
        <v>3116060.2484038323</v>
      </c>
      <c r="M56" s="49">
        <f>'trace dil'!P136</f>
        <v>1659332.4729796741</v>
      </c>
      <c r="N56" s="41">
        <f>'trace dil'!V136</f>
        <v>213545351.2235136</v>
      </c>
      <c r="O56" s="49">
        <f>'trace dil'!W136</f>
        <v>40662.76279939201</v>
      </c>
      <c r="P56" s="40">
        <f>'trace dil'!X136</f>
        <v>41209.795482791902</v>
      </c>
      <c r="Q56" s="41">
        <f>'trace dil'!Y136</f>
        <v>2382631.2432528655</v>
      </c>
      <c r="R56" s="41">
        <f>'trace dil'!Z136</f>
        <v>16111125.549614614</v>
      </c>
      <c r="S56" s="49">
        <f>'trace dil'!AA136</f>
        <v>62929.019060743194</v>
      </c>
      <c r="T56" s="49">
        <f>'trace dil'!AB136</f>
        <v>1861.3293564425232</v>
      </c>
      <c r="U56" s="49">
        <f>'trace dil'!AC136</f>
        <v>192089.51375238449</v>
      </c>
      <c r="V56" s="49">
        <f>'trace dil'!AD136</f>
        <v>1073.1970829515669</v>
      </c>
      <c r="W56" s="49">
        <f>'trace dil'!AE136</f>
        <v>5326.477498734509</v>
      </c>
      <c r="X56" t="str">
        <f>'trace dil'!AF136</f>
        <v>Q %RSD</v>
      </c>
      <c r="Y56" s="58">
        <f>'trace dil'!AG136</f>
        <v>0.44</v>
      </c>
      <c r="Z56" s="62">
        <f>'trace dil'!AJ136</f>
        <v>0.92</v>
      </c>
      <c r="AA56" s="62">
        <f>'trace dil'!AL136</f>
        <v>0.48</v>
      </c>
      <c r="AB56" s="62">
        <f>'trace dil'!AM136</f>
        <v>1.71</v>
      </c>
      <c r="AC56" s="58">
        <f>'trace dil'!AN136</f>
        <v>2.62</v>
      </c>
      <c r="AD56" s="62">
        <f>'trace dil'!AT136</f>
        <v>0.28000000000000003</v>
      </c>
      <c r="AE56" s="58">
        <f>'trace dil'!AU136</f>
        <v>1.79</v>
      </c>
      <c r="AF56" s="2">
        <f>'trace dil'!AV136</f>
        <v>0.38</v>
      </c>
      <c r="AG56" s="62">
        <f>'trace dil'!AW136</f>
        <v>0.55000000000000004</v>
      </c>
      <c r="AH56" s="62">
        <f>'trace dil'!AX136</f>
        <v>12.59</v>
      </c>
      <c r="AI56" s="58">
        <f>'trace dil'!AY136</f>
        <v>0.75</v>
      </c>
      <c r="AJ56" s="58">
        <f>'trace dil'!AZ136</f>
        <v>1.87</v>
      </c>
      <c r="AK56" s="58">
        <f>'trace dil'!BA136</f>
        <v>0.4</v>
      </c>
      <c r="AL56" s="58">
        <f>'trace dil'!BB136</f>
        <v>0.79</v>
      </c>
      <c r="AM56" s="58">
        <f>'trace dil'!BC136</f>
        <v>0.2</v>
      </c>
    </row>
    <row r="57" spans="1:39" x14ac:dyDescent="0.25">
      <c r="A57" s="9" t="str">
        <f>'trace dil'!A137</f>
        <v>041SMPL.D#</v>
      </c>
      <c r="B57" t="str">
        <f>'trace dil'!B137</f>
        <v>16W</v>
      </c>
      <c r="C57">
        <f>'trace dil'!C137</f>
        <v>0</v>
      </c>
      <c r="D57" s="3">
        <f>'trace dil'!D137</f>
        <v>44163</v>
      </c>
      <c r="E57" s="4">
        <f>'trace dil'!E137</f>
        <v>0.66527777777777775</v>
      </c>
      <c r="F57">
        <f>'trace dil'!F137</f>
        <v>2204</v>
      </c>
      <c r="G57" s="40">
        <f>'trace dil'!G137</f>
        <v>2000.6808096948077</v>
      </c>
      <c r="H57" t="str">
        <f>'trace dil'!H137</f>
        <v>Quant</v>
      </c>
      <c r="I57" s="49">
        <f>'trace dil'!I137</f>
        <v>1444.0914084377123</v>
      </c>
      <c r="J57" s="41">
        <f>'trace dil'!L137</f>
        <v>118680385.63109599</v>
      </c>
      <c r="K57" s="40">
        <f>'trace dil'!N137</f>
        <v>634816.02091616252</v>
      </c>
      <c r="L57" s="40">
        <f>'trace dil'!O137</f>
        <v>906108.33871077839</v>
      </c>
      <c r="M57" s="49">
        <f>'trace dil'!P137</f>
        <v>1140187.9934450709</v>
      </c>
      <c r="N57" s="41">
        <f>'trace dil'!V137</f>
        <v>210471621.17989376</v>
      </c>
      <c r="O57" s="49">
        <f>'trace dil'!W137</f>
        <v>31.410688712208479</v>
      </c>
      <c r="P57" s="39">
        <f>'trace dil'!X137</f>
        <v>-5.6019062671454618</v>
      </c>
      <c r="Q57" s="41">
        <f>'trace dil'!Y137</f>
        <v>1874037.7144411264</v>
      </c>
      <c r="R57" s="40">
        <f>'trace dil'!Z137</f>
        <v>368925.54130772257</v>
      </c>
      <c r="S57" s="49">
        <f>'trace dil'!AA137</f>
        <v>55398.851620449226</v>
      </c>
      <c r="T57" s="50">
        <f>'trace dil'!AB137</f>
        <v>38.613139627109788</v>
      </c>
      <c r="U57" s="49">
        <f>'trace dil'!AC137</f>
        <v>91971.296821670316</v>
      </c>
      <c r="V57" s="49">
        <f>'trace dil'!AD137</f>
        <v>89.430432193357902</v>
      </c>
      <c r="W57" s="49">
        <f>'trace dil'!AE137</f>
        <v>2838.9660689569323</v>
      </c>
      <c r="X57" t="str">
        <f>'trace dil'!AF137</f>
        <v>Q %RSD</v>
      </c>
      <c r="Y57" s="58">
        <f>'trace dil'!AG137</f>
        <v>0.83</v>
      </c>
      <c r="Z57" s="62">
        <f>'trace dil'!AJ137</f>
        <v>2</v>
      </c>
      <c r="AA57" s="2">
        <f>'trace dil'!AL137</f>
        <v>2.31</v>
      </c>
      <c r="AB57" s="2">
        <f>'trace dil'!AM137</f>
        <v>11.14</v>
      </c>
      <c r="AC57" s="58">
        <f>'trace dil'!AN137</f>
        <v>2.37</v>
      </c>
      <c r="AD57" s="62">
        <f>'trace dil'!AT137</f>
        <v>1.3</v>
      </c>
      <c r="AE57" s="58">
        <f>'trace dil'!AU137</f>
        <v>63.74</v>
      </c>
      <c r="AF57" s="55" t="str">
        <f>'trace dil'!AV137</f>
        <v>&gt;100</v>
      </c>
      <c r="AG57" s="62">
        <f>'trace dil'!AW137</f>
        <v>1.73</v>
      </c>
      <c r="AH57" s="2">
        <f>'trace dil'!AX137</f>
        <v>3.34</v>
      </c>
      <c r="AI57" s="58">
        <f>'trace dil'!AY137</f>
        <v>0.51</v>
      </c>
      <c r="AJ57" s="60">
        <f>'trace dil'!AZ137</f>
        <v>3.7</v>
      </c>
      <c r="AK57" s="58">
        <f>'trace dil'!BA137</f>
        <v>1.71</v>
      </c>
      <c r="AL57" s="58">
        <f>'trace dil'!BB137</f>
        <v>2.88</v>
      </c>
      <c r="AM57" s="58">
        <f>'trace dil'!BC137</f>
        <v>0.91</v>
      </c>
    </row>
    <row r="58" spans="1:39" x14ac:dyDescent="0.25">
      <c r="A58" s="9" t="str">
        <f>'trace dil'!A138</f>
        <v>067SMPL.D#</v>
      </c>
      <c r="B58" t="str">
        <f>'trace dil'!B138</f>
        <v>17S</v>
      </c>
      <c r="C58">
        <f>'trace dil'!C138</f>
        <v>0</v>
      </c>
      <c r="D58" s="3">
        <f>'trace dil'!D138</f>
        <v>44163</v>
      </c>
      <c r="E58" s="4">
        <f>'trace dil'!E138</f>
        <v>0.76527777777777783</v>
      </c>
      <c r="F58">
        <f>'trace dil'!F138</f>
        <v>2505</v>
      </c>
      <c r="G58" s="40">
        <f>'trace dil'!G138</f>
        <v>2004.3221857221554</v>
      </c>
      <c r="H58" t="str">
        <f>'trace dil'!H138</f>
        <v>Quant</v>
      </c>
      <c r="I58" s="49">
        <f>'trace dil'!I138</f>
        <v>3032.5394669976208</v>
      </c>
      <c r="J58" s="40">
        <f>'trace dil'!L138</f>
        <v>16345247.424564177</v>
      </c>
      <c r="K58" s="41">
        <f>'trace dil'!N138</f>
        <v>2557515.1089814701</v>
      </c>
      <c r="L58" s="41">
        <f>'trace dil'!O138</f>
        <v>2413203.911609475</v>
      </c>
      <c r="M58" s="49">
        <f>'trace dil'!P138</f>
        <v>130341.07173751177</v>
      </c>
      <c r="N58" s="41">
        <f>'trace dil'!V138</f>
        <v>383627266.34722054</v>
      </c>
      <c r="O58" s="49">
        <f>'trace dil'!W138</f>
        <v>3870.3461406294823</v>
      </c>
      <c r="P58" s="40">
        <f>'trace dil'!X138</f>
        <v>3732.0479098146534</v>
      </c>
      <c r="Q58" s="41">
        <f>'trace dil'!Y138</f>
        <v>512906.04732629959</v>
      </c>
      <c r="R58" s="41">
        <f>'trace dil'!Z138</f>
        <v>3846294.2744008163</v>
      </c>
      <c r="S58" s="49">
        <f>'trace dil'!AA138</f>
        <v>317284.20199981722</v>
      </c>
      <c r="T58" s="50">
        <f>'trace dil'!AB138</f>
        <v>47.903300238759513</v>
      </c>
      <c r="U58" s="49">
        <f>'trace dil'!AC138</f>
        <v>7323.7932666287552</v>
      </c>
      <c r="V58" s="49">
        <f>'trace dil'!AD138</f>
        <v>1769.2151933369466</v>
      </c>
      <c r="W58" s="49">
        <f>'trace dil'!AE138</f>
        <v>53.715834577353768</v>
      </c>
      <c r="X58" t="str">
        <f>'trace dil'!AF138</f>
        <v>Q %RSD</v>
      </c>
      <c r="Y58" s="58">
        <f>'trace dil'!AG138</f>
        <v>0.9</v>
      </c>
      <c r="Z58" s="2">
        <f>'trace dil'!AJ138</f>
        <v>1.2</v>
      </c>
      <c r="AA58" s="62">
        <f>'trace dil'!AL138</f>
        <v>1.19</v>
      </c>
      <c r="AB58" s="62">
        <f>'trace dil'!AM138</f>
        <v>9.0399999999999991</v>
      </c>
      <c r="AC58" s="58">
        <f>'trace dil'!AN138</f>
        <v>2.3199999999999998</v>
      </c>
      <c r="AD58" s="62">
        <f>'trace dil'!AT138</f>
        <v>1.1399999999999999</v>
      </c>
      <c r="AE58" s="58">
        <f>'trace dil'!AU138</f>
        <v>5.33</v>
      </c>
      <c r="AF58" s="2">
        <f>'trace dil'!AV138</f>
        <v>1.28</v>
      </c>
      <c r="AG58" s="62">
        <f>'trace dil'!AW138</f>
        <v>1.0900000000000001</v>
      </c>
      <c r="AH58" s="62">
        <f>'trace dil'!AX138</f>
        <v>2.65</v>
      </c>
      <c r="AI58" s="58">
        <f>'trace dil'!AY138</f>
        <v>0.6</v>
      </c>
      <c r="AJ58" s="60">
        <f>'trace dil'!AZ138</f>
        <v>6.08</v>
      </c>
      <c r="AK58" s="58">
        <f>'trace dil'!BA138</f>
        <v>2.2200000000000002</v>
      </c>
      <c r="AL58" s="58">
        <f>'trace dil'!BB138</f>
        <v>1.53</v>
      </c>
      <c r="AM58" s="58">
        <f>'trace dil'!BC138</f>
        <v>1.71</v>
      </c>
    </row>
    <row r="59" spans="1:39" x14ac:dyDescent="0.25">
      <c r="A59" s="9" t="str">
        <f>'trace dil'!A139</f>
        <v>042SMPL.D#</v>
      </c>
      <c r="B59" t="str">
        <f>'trace dil'!B139</f>
        <v>17W</v>
      </c>
      <c r="C59">
        <f>'trace dil'!C139</f>
        <v>0</v>
      </c>
      <c r="D59" s="3">
        <f>'trace dil'!D139</f>
        <v>44163</v>
      </c>
      <c r="E59" s="4">
        <f>'trace dil'!E139</f>
        <v>0.6694444444444444</v>
      </c>
      <c r="F59">
        <f>'trace dil'!F139</f>
        <v>2205</v>
      </c>
      <c r="G59" s="40">
        <f>'trace dil'!G139</f>
        <v>1990.6358076700392</v>
      </c>
      <c r="H59" t="str">
        <f>'trace dil'!H139</f>
        <v>Quant</v>
      </c>
      <c r="I59" s="49">
        <f>'trace dil'!I139</f>
        <v>1072.35550959185</v>
      </c>
      <c r="J59" s="40">
        <f>'trace dil'!L139</f>
        <v>6567107.5295034591</v>
      </c>
      <c r="K59" s="40">
        <f>'trace dil'!N139</f>
        <v>493478.61672140274</v>
      </c>
      <c r="L59" s="40">
        <f>'trace dil'!O139</f>
        <v>559567.72553604806</v>
      </c>
      <c r="M59" s="49">
        <f>'trace dil'!P139</f>
        <v>69990.754997678567</v>
      </c>
      <c r="N59" s="41">
        <f>'trace dil'!V139</f>
        <v>368864815.16125828</v>
      </c>
      <c r="O59" s="49">
        <f>'trace dil'!W139</f>
        <v>34.039872311157673</v>
      </c>
      <c r="P59" s="39">
        <f>'trace dil'!X139</f>
        <v>-2.9859537115050587</v>
      </c>
      <c r="Q59" s="40">
        <f>'trace dil'!Y139</f>
        <v>349555.64782685885</v>
      </c>
      <c r="R59" s="40">
        <f>'trace dil'!Z139</f>
        <v>576090.00273970934</v>
      </c>
      <c r="S59" s="49">
        <f>'trace dil'!AA139</f>
        <v>283665.60259298061</v>
      </c>
      <c r="T59" s="50">
        <f>'trace dil'!AB139</f>
        <v>9.7541154575831914</v>
      </c>
      <c r="U59" s="49">
        <f>'trace dil'!AC139</f>
        <v>5098.0183034429701</v>
      </c>
      <c r="V59" s="50">
        <f>'trace dil'!AD139</f>
        <v>-5.3747166807091062</v>
      </c>
      <c r="W59" s="50">
        <f>'trace dil'!AE139</f>
        <v>16.522277203661325</v>
      </c>
      <c r="X59" t="str">
        <f>'trace dil'!AF139</f>
        <v>Q %RSD</v>
      </c>
      <c r="Y59" s="58">
        <f>'trace dil'!AG139</f>
        <v>1.44</v>
      </c>
      <c r="Z59" s="2">
        <f>'trace dil'!AJ139</f>
        <v>3.59</v>
      </c>
      <c r="AA59" s="2">
        <f>'trace dil'!AL139</f>
        <v>1.2</v>
      </c>
      <c r="AB59" s="2">
        <f>'trace dil'!AM139</f>
        <v>11.1</v>
      </c>
      <c r="AC59" s="58">
        <f>'trace dil'!AN139</f>
        <v>8.19</v>
      </c>
      <c r="AD59" s="62">
        <f>'trace dil'!AT139</f>
        <v>1.34</v>
      </c>
      <c r="AE59" s="58">
        <f>'trace dil'!AU139</f>
        <v>19.559999999999999</v>
      </c>
      <c r="AF59" s="55" t="str">
        <f>'trace dil'!AV139</f>
        <v>&gt;100</v>
      </c>
      <c r="AG59" s="2">
        <f>'trace dil'!AW139</f>
        <v>1.6</v>
      </c>
      <c r="AH59" s="2">
        <f>'trace dil'!AX139</f>
        <v>3.11</v>
      </c>
      <c r="AI59" s="58">
        <f>'trace dil'!AY139</f>
        <v>0.54</v>
      </c>
      <c r="AJ59" s="60">
        <f>'trace dil'!AZ139</f>
        <v>59.43</v>
      </c>
      <c r="AK59" s="58">
        <f>'trace dil'!BA139</f>
        <v>4.68</v>
      </c>
      <c r="AL59" s="60">
        <f>'trace dil'!BB139</f>
        <v>56.6</v>
      </c>
      <c r="AM59" s="60">
        <f>'trace dil'!BC139</f>
        <v>37.46</v>
      </c>
    </row>
    <row r="60" spans="1:39" x14ac:dyDescent="0.25">
      <c r="A60" s="9" t="str">
        <f>'trace dil'!A140</f>
        <v>068SMPL.D#</v>
      </c>
      <c r="B60" t="str">
        <f>'trace dil'!B140</f>
        <v>18S</v>
      </c>
      <c r="C60">
        <f>'trace dil'!C140</f>
        <v>0</v>
      </c>
      <c r="D60" s="3">
        <f>'trace dil'!D140</f>
        <v>44163</v>
      </c>
      <c r="E60" s="4">
        <f>'trace dil'!E140</f>
        <v>0.76874999999999993</v>
      </c>
      <c r="F60">
        <f>'trace dil'!F140</f>
        <v>2506</v>
      </c>
      <c r="G60" s="40">
        <f>'trace dil'!G140</f>
        <v>2002.5602079440366</v>
      </c>
      <c r="H60" t="str">
        <f>'trace dil'!H140</f>
        <v>Quant</v>
      </c>
      <c r="I60" s="49">
        <f>'trace dil'!I140</f>
        <v>513.0559252752621</v>
      </c>
      <c r="J60" s="40">
        <f>'trace dil'!L140</f>
        <v>1812316.9881893531</v>
      </c>
      <c r="K60" s="40">
        <f>'trace dil'!N140</f>
        <v>451577.32689138025</v>
      </c>
      <c r="L60" s="40">
        <f>'trace dil'!O140</f>
        <v>294977.11863015662</v>
      </c>
      <c r="M60" s="49">
        <f>'trace dil'!P140</f>
        <v>161906.99281227536</v>
      </c>
      <c r="N60" s="41">
        <f>'trace dil'!V140</f>
        <v>420537643.6682477</v>
      </c>
      <c r="O60" s="49">
        <f>'trace dil'!W140</f>
        <v>1501.3193878956442</v>
      </c>
      <c r="P60" s="40">
        <f>'trace dil'!X140</f>
        <v>1556.7903056556941</v>
      </c>
      <c r="Q60" s="40">
        <f>'trace dil'!Y140</f>
        <v>105975.48620439842</v>
      </c>
      <c r="R60" s="40">
        <f>'trace dil'!Z140</f>
        <v>1712188.9777921513</v>
      </c>
      <c r="S60" s="49">
        <f>'trace dil'!AA140</f>
        <v>157040.77150697136</v>
      </c>
      <c r="T60" s="50">
        <f>'trace dil'!AB140</f>
        <v>230.694935955153</v>
      </c>
      <c r="U60" s="49">
        <f>'trace dil'!AC140</f>
        <v>7713.861921000429</v>
      </c>
      <c r="V60" s="50">
        <f>'trace dil'!AD140</f>
        <v>39.049924054908715</v>
      </c>
      <c r="W60" s="49">
        <f>'trace dil'!AE140</f>
        <v>292.37379035982934</v>
      </c>
      <c r="X60" t="str">
        <f>'trace dil'!AF140</f>
        <v>Q %RSD</v>
      </c>
      <c r="Y60" s="58">
        <f>'trace dil'!AG140</f>
        <v>1.1499999999999999</v>
      </c>
      <c r="Z60" s="2">
        <f>'trace dil'!AJ140</f>
        <v>0.44</v>
      </c>
      <c r="AA60" s="2">
        <f>'trace dil'!AL140</f>
        <v>0.42</v>
      </c>
      <c r="AB60" s="2">
        <f>'trace dil'!AM140</f>
        <v>10.31</v>
      </c>
      <c r="AC60" s="58">
        <f>'trace dil'!AN140</f>
        <v>8.61</v>
      </c>
      <c r="AD60" s="62">
        <f>'trace dil'!AT140</f>
        <v>0.39</v>
      </c>
      <c r="AE60" s="58">
        <f>'trace dil'!AU140</f>
        <v>10.42</v>
      </c>
      <c r="AF60" s="2">
        <f>'trace dil'!AV140</f>
        <v>0.87</v>
      </c>
      <c r="AG60" s="2">
        <f>'trace dil'!AW140</f>
        <v>0.54</v>
      </c>
      <c r="AH60" s="2">
        <f>'trace dil'!AX140</f>
        <v>3.02</v>
      </c>
      <c r="AI60" s="58">
        <f>'trace dil'!AY140</f>
        <v>0.7</v>
      </c>
      <c r="AJ60" s="60">
        <f>'trace dil'!AZ140</f>
        <v>6.97</v>
      </c>
      <c r="AK60" s="58">
        <f>'trace dil'!BA140</f>
        <v>1.84</v>
      </c>
      <c r="AL60" s="60">
        <f>'trace dil'!BB140</f>
        <v>6.93</v>
      </c>
      <c r="AM60" s="58">
        <f>'trace dil'!BC140</f>
        <v>2.46</v>
      </c>
    </row>
    <row r="61" spans="1:39" x14ac:dyDescent="0.25">
      <c r="A61" s="9" t="str">
        <f>'trace dil'!A141</f>
        <v>043SMPL.D#</v>
      </c>
      <c r="B61" t="str">
        <f>'trace dil'!B141</f>
        <v>18W</v>
      </c>
      <c r="C61">
        <f>'trace dil'!C141</f>
        <v>0</v>
      </c>
      <c r="D61" s="3">
        <f>'trace dil'!D141</f>
        <v>44163</v>
      </c>
      <c r="E61" s="4">
        <f>'trace dil'!E141</f>
        <v>0.67291666666666661</v>
      </c>
      <c r="F61">
        <f>'trace dil'!F141</f>
        <v>2206</v>
      </c>
      <c r="G61" s="40">
        <f>'trace dil'!G141</f>
        <v>1996.6999156967522</v>
      </c>
      <c r="H61" t="str">
        <f>'trace dil'!H141</f>
        <v>Quant</v>
      </c>
      <c r="I61" s="50">
        <f>'trace dil'!I141</f>
        <v>230.41917027140522</v>
      </c>
      <c r="J61" s="40">
        <f>'trace dil'!L141</f>
        <v>1483348.3673711172</v>
      </c>
      <c r="K61" s="40">
        <f>'trace dil'!N141</f>
        <v>4073.2678280213745</v>
      </c>
      <c r="L61" s="40">
        <f>'trace dil'!O141</f>
        <v>57744.561561950075</v>
      </c>
      <c r="M61" s="49">
        <f>'trace dil'!P141</f>
        <v>80866.346585718464</v>
      </c>
      <c r="N61" s="41">
        <f>'trace dil'!V141</f>
        <v>384963743.74633384</v>
      </c>
      <c r="O61" s="50">
        <f>'trace dil'!W141</f>
        <v>13.577559426737915</v>
      </c>
      <c r="P61" s="39">
        <f>'trace dil'!X141</f>
        <v>-14.575909384586291</v>
      </c>
      <c r="Q61" s="40">
        <f>'trace dil'!Y141</f>
        <v>92487.14009507357</v>
      </c>
      <c r="R61" s="39">
        <f>'trace dil'!Z141</f>
        <v>1269.1024664168558</v>
      </c>
      <c r="S61" s="49">
        <f>'trace dil'!AA141</f>
        <v>136734.01022691361</v>
      </c>
      <c r="T61" s="50">
        <f>'trace dil'!AB141</f>
        <v>28.952148777602908</v>
      </c>
      <c r="U61" s="49">
        <f>'trace dil'!AC141</f>
        <v>5580.7762643724227</v>
      </c>
      <c r="V61" s="50">
        <f>'trace dil'!AD141</f>
        <v>-14.775579376155967</v>
      </c>
      <c r="W61" s="49">
        <f>'trace dil'!AE141</f>
        <v>166.72444296067883</v>
      </c>
      <c r="X61" t="str">
        <f>'trace dil'!AF141</f>
        <v>Q %RSD</v>
      </c>
      <c r="Y61" s="60">
        <f>'trace dil'!AG141</f>
        <v>2.4300000000000002</v>
      </c>
      <c r="Z61" s="2">
        <f>'trace dil'!AJ141</f>
        <v>1.46</v>
      </c>
      <c r="AA61" s="2">
        <f>'trace dil'!AL141</f>
        <v>2.77</v>
      </c>
      <c r="AB61" s="2">
        <f>'trace dil'!AM141</f>
        <v>14.31</v>
      </c>
      <c r="AC61" s="58">
        <f>'trace dil'!AN141</f>
        <v>1.67</v>
      </c>
      <c r="AD61" s="62">
        <f>'trace dil'!AT141</f>
        <v>0.7</v>
      </c>
      <c r="AE61" s="60">
        <f>'trace dil'!AU141</f>
        <v>63.52</v>
      </c>
      <c r="AF61" s="55">
        <f>'trace dil'!AV141</f>
        <v>32.020000000000003</v>
      </c>
      <c r="AG61" s="2">
        <f>'trace dil'!AW141</f>
        <v>0.54</v>
      </c>
      <c r="AH61" s="55">
        <f>'trace dil'!AX141</f>
        <v>8.16</v>
      </c>
      <c r="AI61" s="58">
        <f>'trace dil'!AY141</f>
        <v>0.96</v>
      </c>
      <c r="AJ61" s="60">
        <f>'trace dil'!AZ141</f>
        <v>38.18</v>
      </c>
      <c r="AK61" s="58">
        <f>'trace dil'!BA141</f>
        <v>3.93</v>
      </c>
      <c r="AL61" s="60">
        <f>'trace dil'!BB141</f>
        <v>19.95</v>
      </c>
      <c r="AM61" s="58">
        <f>'trace dil'!BC141</f>
        <v>2.2200000000000002</v>
      </c>
    </row>
    <row r="62" spans="1:39" x14ac:dyDescent="0.25">
      <c r="A62" s="9" t="str">
        <f>'trace dil'!A142</f>
        <v>069SMPL.D#</v>
      </c>
      <c r="B62" t="str">
        <f>'trace dil'!B142</f>
        <v>19S</v>
      </c>
      <c r="C62">
        <f>'trace dil'!C142</f>
        <v>0</v>
      </c>
      <c r="D62" s="3">
        <f>'trace dil'!D142</f>
        <v>44163</v>
      </c>
      <c r="E62" s="4">
        <f>'trace dil'!E142</f>
        <v>0.7729166666666667</v>
      </c>
      <c r="F62">
        <f>'trace dil'!F142</f>
        <v>2507</v>
      </c>
      <c r="G62" s="40">
        <f>'trace dil'!G142</f>
        <v>2012.9130850144934</v>
      </c>
      <c r="H62" t="str">
        <f>'trace dil'!H142</f>
        <v>Quant</v>
      </c>
      <c r="I62" s="49">
        <f>'trace dil'!I142</f>
        <v>50966.959312566971</v>
      </c>
      <c r="J62" s="41">
        <f>'trace dil'!L142</f>
        <v>33937714.613344356</v>
      </c>
      <c r="K62" s="41">
        <f>'trace dil'!N142</f>
        <v>30797570.200721748</v>
      </c>
      <c r="L62" s="41">
        <f>'trace dil'!O142</f>
        <v>27415876.2178974</v>
      </c>
      <c r="M62" s="49">
        <f>'trace dil'!P142</f>
        <v>280398.79274251894</v>
      </c>
      <c r="N62" s="41">
        <f>'trace dil'!V142</f>
        <v>251211553.00980878</v>
      </c>
      <c r="O62" s="49">
        <f>'trace dil'!W142</f>
        <v>38949.868195030453</v>
      </c>
      <c r="P62" s="40">
        <f>'trace dil'!X142</f>
        <v>34823.396370750736</v>
      </c>
      <c r="Q62" s="41">
        <f>'trace dil'!Y142</f>
        <v>2882491.5377407544</v>
      </c>
      <c r="R62" s="41">
        <f>'trace dil'!Z142</f>
        <v>37983669.914223492</v>
      </c>
      <c r="S62" s="49">
        <f>'trace dil'!AA142</f>
        <v>1026786.9646658931</v>
      </c>
      <c r="T62" s="49">
        <f>'trace dil'!AB142</f>
        <v>9513.0272397784956</v>
      </c>
      <c r="U62" s="49">
        <f>'trace dil'!AC142</f>
        <v>9275.5034957467851</v>
      </c>
      <c r="V62" s="49">
        <f>'trace dil'!AD142</f>
        <v>1012.4952817622902</v>
      </c>
      <c r="W62" s="49">
        <f>'trace dil'!AE142</f>
        <v>180.35701241729862</v>
      </c>
      <c r="X62" t="str">
        <f>'trace dil'!AF142</f>
        <v>Q %RSD</v>
      </c>
      <c r="Y62" s="58">
        <f>'trace dil'!AG142</f>
        <v>0.81</v>
      </c>
      <c r="Z62" s="62">
        <f>'trace dil'!AJ142</f>
        <v>0.53</v>
      </c>
      <c r="AA62" s="62">
        <f>'trace dil'!AL142</f>
        <v>0.57999999999999996</v>
      </c>
      <c r="AB62" s="62">
        <f>'trace dil'!AM142</f>
        <v>8.8699999999999992</v>
      </c>
      <c r="AC62" s="58">
        <f>'trace dil'!AN142</f>
        <v>11.84</v>
      </c>
      <c r="AD62" s="62">
        <f>'trace dil'!AT142</f>
        <v>0.44</v>
      </c>
      <c r="AE62" s="58">
        <f>'trace dil'!AU142</f>
        <v>9.77</v>
      </c>
      <c r="AF62" s="2">
        <f>'trace dil'!AV142</f>
        <v>0.36</v>
      </c>
      <c r="AG62" s="62">
        <f>'trace dil'!AW142</f>
        <v>0.51</v>
      </c>
      <c r="AH62" s="62">
        <f>'trace dil'!AX142</f>
        <v>2.46</v>
      </c>
      <c r="AI62" s="58">
        <f>'trace dil'!AY142</f>
        <v>0.28999999999999998</v>
      </c>
      <c r="AJ62" s="58">
        <f>'trace dil'!AZ142</f>
        <v>1</v>
      </c>
      <c r="AK62" s="58">
        <f>'trace dil'!BA142</f>
        <v>3.39</v>
      </c>
      <c r="AL62" s="58">
        <f>'trace dil'!BB142</f>
        <v>0.36</v>
      </c>
      <c r="AM62" s="58">
        <f>'trace dil'!BC142</f>
        <v>5.26</v>
      </c>
    </row>
    <row r="63" spans="1:39" x14ac:dyDescent="0.25">
      <c r="A63" s="9" t="str">
        <f>'trace dil'!A143</f>
        <v>044SMPL.D#</v>
      </c>
      <c r="B63" t="str">
        <f>'trace dil'!B143</f>
        <v>19W</v>
      </c>
      <c r="C63">
        <f>'trace dil'!C143</f>
        <v>0</v>
      </c>
      <c r="D63" s="3">
        <f>'trace dil'!D143</f>
        <v>44163</v>
      </c>
      <c r="E63" s="4">
        <f>'trace dil'!E143</f>
        <v>0.67708333333333337</v>
      </c>
      <c r="F63">
        <f>'trace dil'!F143</f>
        <v>2207</v>
      </c>
      <c r="G63" s="40">
        <f>'trace dil'!G143</f>
        <v>2010.3364708159504</v>
      </c>
      <c r="H63" t="str">
        <f>'trace dil'!H143</f>
        <v>Quant</v>
      </c>
      <c r="I63" s="49">
        <f>'trace dil'!I143</f>
        <v>26858.095250101098</v>
      </c>
      <c r="J63" s="40">
        <f>'trace dil'!L143</f>
        <v>21028119.484734841</v>
      </c>
      <c r="K63" s="41">
        <f>'trace dil'!N143</f>
        <v>14552825.712236665</v>
      </c>
      <c r="L63" s="41">
        <f>'trace dil'!O143</f>
        <v>14478443.262816476</v>
      </c>
      <c r="M63" s="49">
        <f>'trace dil'!P143</f>
        <v>206059.48825863493</v>
      </c>
      <c r="N63" s="41">
        <f>'trace dil'!V143</f>
        <v>308787681.91732997</v>
      </c>
      <c r="O63" s="49">
        <f>'trace dil'!W143</f>
        <v>9760.1835658114396</v>
      </c>
      <c r="P63" s="40">
        <f>'trace dil'!X143</f>
        <v>9645.5943869749299</v>
      </c>
      <c r="Q63" s="41">
        <f>'trace dil'!Y143</f>
        <v>3377365.2709707967</v>
      </c>
      <c r="R63" s="41">
        <f>'trace dil'!Z143</f>
        <v>20786879.108236928</v>
      </c>
      <c r="S63" s="49">
        <f>'trace dil'!AA143</f>
        <v>1277367.7935564548</v>
      </c>
      <c r="T63" s="49">
        <f>'trace dil'!AB143</f>
        <v>1816.3390013822111</v>
      </c>
      <c r="U63" s="49">
        <f>'trace dil'!AC143</f>
        <v>8417.2788033063844</v>
      </c>
      <c r="V63" s="49">
        <f>'trace dil'!AD143</f>
        <v>348.19027674532259</v>
      </c>
      <c r="W63" s="49">
        <f>'trace dil'!AE143</f>
        <v>114.58917883650918</v>
      </c>
      <c r="X63" t="str">
        <f>'trace dil'!AF143</f>
        <v>Q %RSD</v>
      </c>
      <c r="Y63" s="58">
        <f>'trace dil'!AG143</f>
        <v>0.57999999999999996</v>
      </c>
      <c r="Z63" s="2">
        <f>'trace dil'!AJ143</f>
        <v>0.89</v>
      </c>
      <c r="AA63" s="62">
        <f>'trace dil'!AL143</f>
        <v>0.92</v>
      </c>
      <c r="AB63" s="62">
        <f>'trace dil'!AM143</f>
        <v>7.9</v>
      </c>
      <c r="AC63" s="58">
        <f>'trace dil'!AN143</f>
        <v>3.28</v>
      </c>
      <c r="AD63" s="62">
        <f>'trace dil'!AT143</f>
        <v>1.35</v>
      </c>
      <c r="AE63" s="58">
        <f>'trace dil'!AU143</f>
        <v>7.91</v>
      </c>
      <c r="AF63" s="2">
        <f>'trace dil'!AV143</f>
        <v>0.66</v>
      </c>
      <c r="AG63" s="62">
        <f>'trace dil'!AW143</f>
        <v>1</v>
      </c>
      <c r="AH63" s="62">
        <f>'trace dil'!AX143</f>
        <v>2.25</v>
      </c>
      <c r="AI63" s="58">
        <f>'trace dil'!AY143</f>
        <v>0.75</v>
      </c>
      <c r="AJ63" s="58">
        <f>'trace dil'!AZ143</f>
        <v>1.74</v>
      </c>
      <c r="AK63" s="58">
        <f>'trace dil'!BA143</f>
        <v>2.16</v>
      </c>
      <c r="AL63" s="58">
        <f>'trace dil'!BB143</f>
        <v>5.41</v>
      </c>
      <c r="AM63" s="58">
        <f>'trace dil'!BC143</f>
        <v>4.67</v>
      </c>
    </row>
    <row r="64" spans="1:39" x14ac:dyDescent="0.25">
      <c r="A64" s="9" t="str">
        <f>'trace dil'!A144</f>
        <v>048SMPL.D#</v>
      </c>
      <c r="B64" t="str">
        <f>'trace dil'!B144</f>
        <v>1S</v>
      </c>
      <c r="C64">
        <f>'trace dil'!C144</f>
        <v>0</v>
      </c>
      <c r="D64" s="3">
        <f>'trace dil'!D144</f>
        <v>44163</v>
      </c>
      <c r="E64" s="4">
        <f>'trace dil'!E144</f>
        <v>0.69236111111111109</v>
      </c>
      <c r="F64">
        <f>'trace dil'!F144</f>
        <v>2401</v>
      </c>
      <c r="G64" s="40">
        <f>'trace dil'!G144</f>
        <v>2006.8523742700656</v>
      </c>
      <c r="H64" t="str">
        <f>'trace dil'!H144</f>
        <v>Quant</v>
      </c>
      <c r="I64" s="49">
        <f>'trace dil'!I144</f>
        <v>6201.1738364945022</v>
      </c>
      <c r="J64" s="41">
        <f>'trace dil'!L144</f>
        <v>127354851.67117837</v>
      </c>
      <c r="K64" s="41">
        <f>'trace dil'!N144</f>
        <v>2837689.2572178729</v>
      </c>
      <c r="L64" s="41">
        <f>'trace dil'!O144</f>
        <v>3106607.4753700616</v>
      </c>
      <c r="M64" s="49">
        <f>'trace dil'!P144</f>
        <v>2468428.420352181</v>
      </c>
      <c r="N64" s="41">
        <f>'trace dil'!V144</f>
        <v>235002413.02702469</v>
      </c>
      <c r="O64" s="49">
        <f>'trace dil'!W144</f>
        <v>9492.4117302974119</v>
      </c>
      <c r="P64" s="40">
        <f>'trace dil'!X144</f>
        <v>9805.4807006835417</v>
      </c>
      <c r="Q64" s="40">
        <f>'trace dil'!Y144</f>
        <v>119106.6884129284</v>
      </c>
      <c r="R64" s="41">
        <f>'trace dil'!Z144</f>
        <v>2277777.4447965245</v>
      </c>
      <c r="S64" s="49">
        <f>'trace dil'!AA144</f>
        <v>107888.38364075872</v>
      </c>
      <c r="T64" s="49">
        <f>'trace dil'!AB144</f>
        <v>1244.8505277597217</v>
      </c>
      <c r="U64" s="49">
        <f>'trace dil'!AC144</f>
        <v>25346.54548703093</v>
      </c>
      <c r="V64" s="49">
        <f>'trace dil'!AD144</f>
        <v>1585.0120051984977</v>
      </c>
      <c r="W64" s="49">
        <f>'trace dil'!AE144</f>
        <v>309.45663611244413</v>
      </c>
      <c r="X64" t="str">
        <f>'trace dil'!AF144</f>
        <v>Q %RSD</v>
      </c>
      <c r="Y64" s="58">
        <f>'trace dil'!AG144</f>
        <v>1.06</v>
      </c>
      <c r="Z64" s="62">
        <f>'trace dil'!AJ144</f>
        <v>0.92</v>
      </c>
      <c r="AA64" s="62">
        <f>'trace dil'!AL144</f>
        <v>0.59</v>
      </c>
      <c r="AB64" s="62">
        <f>'trace dil'!AM144</f>
        <v>7.56</v>
      </c>
      <c r="AC64" s="58">
        <f>'trace dil'!AN144</f>
        <v>2.7</v>
      </c>
      <c r="AD64" s="62">
        <f>'trace dil'!AT144</f>
        <v>0.12</v>
      </c>
      <c r="AE64" s="58">
        <f>'trace dil'!AU144</f>
        <v>1.27</v>
      </c>
      <c r="AF64" s="2">
        <f>'trace dil'!AV144</f>
        <v>0.67</v>
      </c>
      <c r="AG64" s="2">
        <f>'trace dil'!AW144</f>
        <v>0.37</v>
      </c>
      <c r="AH64" s="62">
        <f>'trace dil'!AX144</f>
        <v>1.67</v>
      </c>
      <c r="AI64" s="58">
        <f>'trace dil'!AY144</f>
        <v>0.64</v>
      </c>
      <c r="AJ64" s="58">
        <f>'trace dil'!AZ144</f>
        <v>1.66</v>
      </c>
      <c r="AK64" s="58">
        <f>'trace dil'!BA144</f>
        <v>1.24</v>
      </c>
      <c r="AL64" s="58">
        <f>'trace dil'!BB144</f>
        <v>1.17</v>
      </c>
      <c r="AM64" s="58">
        <f>'trace dil'!BC144</f>
        <v>0.6</v>
      </c>
    </row>
    <row r="65" spans="1:39" x14ac:dyDescent="0.25">
      <c r="A65" s="9" t="str">
        <f>'trace dil'!A145</f>
        <v>023SMPL.D#</v>
      </c>
      <c r="B65" t="str">
        <f>'trace dil'!B145</f>
        <v>1W</v>
      </c>
      <c r="C65">
        <f>'trace dil'!C145</f>
        <v>0</v>
      </c>
      <c r="D65" s="3">
        <f>'trace dil'!D145</f>
        <v>44163</v>
      </c>
      <c r="E65" s="4">
        <f>'trace dil'!E145</f>
        <v>0.59722222222222221</v>
      </c>
      <c r="F65">
        <f>'trace dil'!F145</f>
        <v>2101</v>
      </c>
      <c r="G65" s="40">
        <f>'trace dil'!G145</f>
        <v>2052.9195597986427</v>
      </c>
      <c r="H65" t="str">
        <f>'trace dil'!H145</f>
        <v>Quant</v>
      </c>
      <c r="I65" s="49">
        <f>'trace dil'!I145</f>
        <v>3908.7588418566156</v>
      </c>
      <c r="J65" s="41">
        <f>'trace dil'!L145</f>
        <v>117385940.42928639</v>
      </c>
      <c r="K65" s="40">
        <f>'trace dil'!N145</f>
        <v>611975.32077597547</v>
      </c>
      <c r="L65" s="40">
        <f>'trace dil'!O145</f>
        <v>989301.93586696591</v>
      </c>
      <c r="M65" s="49">
        <f>'trace dil'!P145</f>
        <v>1423905.0066763386</v>
      </c>
      <c r="N65" s="41">
        <f>'trace dil'!V145</f>
        <v>203177448.83327168</v>
      </c>
      <c r="O65" s="49">
        <f>'trace dil'!W145</f>
        <v>790.37403052247748</v>
      </c>
      <c r="P65" s="40">
        <f>'trace dil'!X145</f>
        <v>712.56837920610894</v>
      </c>
      <c r="Q65" s="40">
        <f>'trace dil'!Y145</f>
        <v>99730.832215018061</v>
      </c>
      <c r="R65" s="40">
        <f>'trace dil'!Z145</f>
        <v>1144913.2384997031</v>
      </c>
      <c r="S65" s="49">
        <f>'trace dil'!AA145</f>
        <v>81849.902849171878</v>
      </c>
      <c r="T65" s="49">
        <f>'trace dil'!AB145</f>
        <v>633.12039224190141</v>
      </c>
      <c r="U65" s="49">
        <f>'trace dil'!AC145</f>
        <v>9929.9719107460351</v>
      </c>
      <c r="V65" s="49">
        <f>'trace dil'!AD145</f>
        <v>344.89048604617199</v>
      </c>
      <c r="W65" s="49">
        <f>'trace dil'!AE145</f>
        <v>156.63776241263645</v>
      </c>
      <c r="X65" t="str">
        <f>'trace dil'!AF145</f>
        <v>Q %RSD</v>
      </c>
      <c r="Y65" s="58">
        <f>'trace dil'!AG145</f>
        <v>0.19</v>
      </c>
      <c r="Z65" s="62">
        <f>'trace dil'!AJ145</f>
        <v>0.96</v>
      </c>
      <c r="AA65" s="2">
        <f>'trace dil'!AL145</f>
        <v>0.8</v>
      </c>
      <c r="AB65" s="2">
        <f>'trace dil'!AM145</f>
        <v>10.1</v>
      </c>
      <c r="AC65" s="58">
        <f>'trace dil'!AN145</f>
        <v>1.57</v>
      </c>
      <c r="AD65" s="62">
        <f>'trace dil'!AT145</f>
        <v>1.1599999999999999</v>
      </c>
      <c r="AE65" s="58">
        <f>'trace dil'!AU145</f>
        <v>10.28</v>
      </c>
      <c r="AF65" s="2">
        <f>'trace dil'!AV145</f>
        <v>1.17</v>
      </c>
      <c r="AG65" s="2">
        <f>'trace dil'!AW145</f>
        <v>0.86</v>
      </c>
      <c r="AH65" s="2">
        <f>'trace dil'!AX145</f>
        <v>0.79</v>
      </c>
      <c r="AI65" s="58">
        <f>'trace dil'!AY145</f>
        <v>1.1200000000000001</v>
      </c>
      <c r="AJ65" s="58">
        <f>'trace dil'!AZ145</f>
        <v>3.65</v>
      </c>
      <c r="AK65" s="58">
        <f>'trace dil'!BA145</f>
        <v>1.75</v>
      </c>
      <c r="AL65" s="58">
        <f>'trace dil'!BB145</f>
        <v>2.13</v>
      </c>
      <c r="AM65" s="58">
        <f>'trace dil'!BC145</f>
        <v>0.99</v>
      </c>
    </row>
    <row r="66" spans="1:39" x14ac:dyDescent="0.25">
      <c r="A66" s="9" t="str">
        <f>'trace dil'!A146</f>
        <v>049SMPL.D#</v>
      </c>
      <c r="B66" t="str">
        <f>'trace dil'!B146</f>
        <v>2S</v>
      </c>
      <c r="C66">
        <f>'trace dil'!C146</f>
        <v>0</v>
      </c>
      <c r="D66" s="3">
        <f>'trace dil'!D146</f>
        <v>44163</v>
      </c>
      <c r="E66" s="4">
        <f>'trace dil'!E146</f>
        <v>0.69652777777777775</v>
      </c>
      <c r="F66">
        <f>'trace dil'!F146</f>
        <v>2402</v>
      </c>
      <c r="G66" s="40">
        <f>'trace dil'!G146</f>
        <v>2023.5600128351671</v>
      </c>
      <c r="H66" t="str">
        <f>'trace dil'!H146</f>
        <v>Quant</v>
      </c>
      <c r="I66" s="49">
        <f>'trace dil'!I146</f>
        <v>6746.5490827924468</v>
      </c>
      <c r="J66" s="41">
        <f>'trace dil'!L146</f>
        <v>112995591.11671573</v>
      </c>
      <c r="K66" s="41">
        <f>'trace dil'!N146</f>
        <v>8946158.8167442735</v>
      </c>
      <c r="L66" s="41">
        <f>'trace dil'!O146</f>
        <v>6408614.560648974</v>
      </c>
      <c r="M66" s="49">
        <f>'trace dil'!P146</f>
        <v>7126978.3652054584</v>
      </c>
      <c r="N66" s="41">
        <f>'trace dil'!V146</f>
        <v>226031653.43368816</v>
      </c>
      <c r="O66" s="49">
        <f>'trace dil'!W146</f>
        <v>31466.358199586848</v>
      </c>
      <c r="P66" s="40">
        <f>'trace dil'!X146</f>
        <v>32194.83980420751</v>
      </c>
      <c r="Q66" s="41">
        <f>'trace dil'!Y146</f>
        <v>975760.63818911754</v>
      </c>
      <c r="R66" s="41">
        <f>'trace dil'!Z146</f>
        <v>11070896.830221198</v>
      </c>
      <c r="S66" s="49">
        <f>'trace dil'!AA146</f>
        <v>111052.97350439397</v>
      </c>
      <c r="T66" s="50">
        <f>'trace dil'!AB146</f>
        <v>389.13059046820263</v>
      </c>
      <c r="U66" s="49">
        <f>'trace dil'!AC146</f>
        <v>161439.61782398963</v>
      </c>
      <c r="V66" s="49">
        <f>'trace dil'!AD146</f>
        <v>3529.0886623845313</v>
      </c>
      <c r="W66" s="49">
        <f>'trace dil'!AE146</f>
        <v>3124.376659817498</v>
      </c>
      <c r="X66" t="str">
        <f>'trace dil'!AF146</f>
        <v>Q %RSD</v>
      </c>
      <c r="Y66" s="58">
        <f>'trace dil'!AG146</f>
        <v>1.05</v>
      </c>
      <c r="Z66" s="62">
        <f>'trace dil'!AJ146</f>
        <v>0.8</v>
      </c>
      <c r="AA66" s="62">
        <f>'trace dil'!AL146</f>
        <v>1.06</v>
      </c>
      <c r="AB66" s="62">
        <f>'trace dil'!AM146</f>
        <v>6.9</v>
      </c>
      <c r="AC66" s="58">
        <f>'trace dil'!AN146</f>
        <v>3.18</v>
      </c>
      <c r="AD66" s="62">
        <f>'trace dil'!AT146</f>
        <v>0.84</v>
      </c>
      <c r="AE66" s="58">
        <f>'trace dil'!AU146</f>
        <v>2.86</v>
      </c>
      <c r="AF66" s="2">
        <f>'trace dil'!AV146</f>
        <v>1.1399999999999999</v>
      </c>
      <c r="AG66" s="62">
        <f>'trace dil'!AW146</f>
        <v>0.83</v>
      </c>
      <c r="AH66" s="62">
        <f>'trace dil'!AX146</f>
        <v>1.88</v>
      </c>
      <c r="AI66" s="58">
        <f>'trace dil'!AY146</f>
        <v>0.91</v>
      </c>
      <c r="AJ66" s="60">
        <f>'trace dil'!AZ146</f>
        <v>3.6</v>
      </c>
      <c r="AK66" s="58">
        <f>'trace dil'!BA146</f>
        <v>1.1499999999999999</v>
      </c>
      <c r="AL66" s="58">
        <f>'trace dil'!BB146</f>
        <v>1.0900000000000001</v>
      </c>
      <c r="AM66" s="58">
        <f>'trace dil'!BC146</f>
        <v>0.92</v>
      </c>
    </row>
    <row r="67" spans="1:39" x14ac:dyDescent="0.25">
      <c r="A67" s="9" t="str">
        <f>'trace dil'!A147</f>
        <v>024SMPL.D#</v>
      </c>
      <c r="B67" t="str">
        <f>'trace dil'!B147</f>
        <v>2W</v>
      </c>
      <c r="C67">
        <f>'trace dil'!C147</f>
        <v>0</v>
      </c>
      <c r="D67" s="3">
        <f>'trace dil'!D147</f>
        <v>44163</v>
      </c>
      <c r="E67" s="4">
        <f>'trace dil'!E147</f>
        <v>0.60069444444444442</v>
      </c>
      <c r="F67">
        <f>'trace dil'!F147</f>
        <v>2102</v>
      </c>
      <c r="G67" s="40">
        <f>'trace dil'!G147</f>
        <v>2007.0265301905631</v>
      </c>
      <c r="H67" t="str">
        <f>'trace dil'!H147</f>
        <v>Quant</v>
      </c>
      <c r="I67" s="49">
        <f>'trace dil'!I147</f>
        <v>4272.9594827757091</v>
      </c>
      <c r="J67" s="41">
        <f>'trace dil'!L147</f>
        <v>113376928.69046491</v>
      </c>
      <c r="K67" s="41">
        <f>'trace dil'!N147</f>
        <v>2253890.7934040022</v>
      </c>
      <c r="L67" s="41">
        <f>'trace dil'!O147</f>
        <v>2153539.4668944743</v>
      </c>
      <c r="M67" s="49">
        <f>'trace dil'!P147</f>
        <v>4128453.5726019884</v>
      </c>
      <c r="N67" s="41">
        <f>'trace dil'!V147</f>
        <v>212945514.85321873</v>
      </c>
      <c r="O67" s="49">
        <f>'trace dil'!W147</f>
        <v>7979.9374840376786</v>
      </c>
      <c r="P67" s="40">
        <f>'trace dil'!X147</f>
        <v>8415.4622410890297</v>
      </c>
      <c r="Q67" s="41">
        <f>'trace dil'!Y147</f>
        <v>900753.50674952473</v>
      </c>
      <c r="R67" s="41">
        <f>'trace dil'!Z147</f>
        <v>8610143.8145175166</v>
      </c>
      <c r="S67" s="49">
        <f>'trace dil'!AA147</f>
        <v>89714.085899518177</v>
      </c>
      <c r="T67" s="50">
        <f>'trace dil'!AB147</f>
        <v>167.98812057695014</v>
      </c>
      <c r="U67" s="49">
        <f>'trace dil'!AC147</f>
        <v>46161.610194382949</v>
      </c>
      <c r="V67" s="49">
        <f>'trace dil'!AD147</f>
        <v>889.31345552743846</v>
      </c>
      <c r="W67" s="49">
        <f>'trace dil'!AE147</f>
        <v>1531.9633504944568</v>
      </c>
      <c r="X67" t="str">
        <f>'trace dil'!AF147</f>
        <v>Q %RSD</v>
      </c>
      <c r="Y67" s="58">
        <f>'trace dil'!AG147</f>
        <v>1.49</v>
      </c>
      <c r="Z67" s="62">
        <f>'trace dil'!AJ147</f>
        <v>0.92</v>
      </c>
      <c r="AA67" s="62">
        <f>'trace dil'!AL147</f>
        <v>1.08</v>
      </c>
      <c r="AB67" s="62">
        <f>'trace dil'!AM147</f>
        <v>7.76</v>
      </c>
      <c r="AC67" s="58">
        <f>'trace dil'!AN147</f>
        <v>1.06</v>
      </c>
      <c r="AD67" s="62">
        <f>'trace dil'!AT147</f>
        <v>0.53</v>
      </c>
      <c r="AE67" s="58">
        <f>'trace dil'!AU147</f>
        <v>0.86</v>
      </c>
      <c r="AF67" s="2">
        <f>'trace dil'!AV147</f>
        <v>1.05</v>
      </c>
      <c r="AG67" s="62">
        <f>'trace dil'!AW147</f>
        <v>0.74</v>
      </c>
      <c r="AH67" s="62">
        <f>'trace dil'!AX147</f>
        <v>2.98</v>
      </c>
      <c r="AI67" s="58">
        <f>'trace dil'!AY147</f>
        <v>0.56000000000000005</v>
      </c>
      <c r="AJ67" s="60">
        <f>'trace dil'!AZ147</f>
        <v>5.85</v>
      </c>
      <c r="AK67" s="58">
        <f>'trace dil'!BA147</f>
        <v>0.6</v>
      </c>
      <c r="AL67" s="58">
        <f>'trace dil'!BB147</f>
        <v>1.45</v>
      </c>
      <c r="AM67" s="58">
        <f>'trace dil'!BC147</f>
        <v>0.69</v>
      </c>
    </row>
    <row r="68" spans="1:39" x14ac:dyDescent="0.25">
      <c r="A68" s="9" t="str">
        <f>'trace dil'!A148</f>
        <v>050SMPL.D#</v>
      </c>
      <c r="B68" t="str">
        <f>'trace dil'!B148</f>
        <v>3S</v>
      </c>
      <c r="C68">
        <f>'trace dil'!C148</f>
        <v>0</v>
      </c>
      <c r="D68" s="3">
        <f>'trace dil'!D148</f>
        <v>44163</v>
      </c>
      <c r="E68" s="4">
        <f>'trace dil'!E148</f>
        <v>0.70000000000000007</v>
      </c>
      <c r="F68">
        <f>'trace dil'!F148</f>
        <v>2403</v>
      </c>
      <c r="G68" s="40">
        <f>'trace dil'!G148</f>
        <v>2014.1659306631536</v>
      </c>
      <c r="H68" t="str">
        <f>'trace dil'!H148</f>
        <v>Quant</v>
      </c>
      <c r="I68" s="49">
        <f>'trace dil'!I148</f>
        <v>2604.3165483474577</v>
      </c>
      <c r="J68" s="41">
        <f>'trace dil'!L148</f>
        <v>130779793.87795857</v>
      </c>
      <c r="K68" s="40">
        <f>'trace dil'!N148</f>
        <v>293866.80928375415</v>
      </c>
      <c r="L68" s="40">
        <f>'trace dil'!O148</f>
        <v>68340.650027400799</v>
      </c>
      <c r="M68" s="49">
        <f>'trace dil'!P148</f>
        <v>76075.047201147318</v>
      </c>
      <c r="N68" s="41">
        <f>'trace dil'!V148</f>
        <v>233038998.17772686</v>
      </c>
      <c r="O68" s="49">
        <f>'trace dil'!W148</f>
        <v>899.72792122723069</v>
      </c>
      <c r="P68" s="40">
        <f>'trace dil'!X148</f>
        <v>914.63274911413805</v>
      </c>
      <c r="Q68" s="40">
        <f>'trace dil'!Y148</f>
        <v>81614.003510470997</v>
      </c>
      <c r="R68" s="40">
        <f>'trace dil'!Z148</f>
        <v>1472959.5450939641</v>
      </c>
      <c r="S68" s="49">
        <f>'trace dil'!AA148</f>
        <v>106327.81947970788</v>
      </c>
      <c r="T68" s="50">
        <f>'trace dil'!AB148</f>
        <v>25.378490726355736</v>
      </c>
      <c r="U68" s="49">
        <f>'trace dil'!AC148</f>
        <v>4394.9100607070013</v>
      </c>
      <c r="V68" s="50">
        <f>'trace dil'!AD148</f>
        <v>36.05357015887045</v>
      </c>
      <c r="W68" s="49">
        <f>'trace dil'!AE148</f>
        <v>370.00228146282132</v>
      </c>
      <c r="X68" t="str">
        <f>'trace dil'!AF148</f>
        <v>Q %RSD</v>
      </c>
      <c r="Y68" s="58">
        <f>'trace dil'!AG148</f>
        <v>1.3</v>
      </c>
      <c r="Z68" s="62">
        <f>'trace dil'!AJ148</f>
        <v>0.59</v>
      </c>
      <c r="AA68" s="2">
        <f>'trace dil'!AL148</f>
        <v>1.05</v>
      </c>
      <c r="AB68" s="2">
        <f>'trace dil'!AM148</f>
        <v>7.22</v>
      </c>
      <c r="AC68" s="58">
        <f>'trace dil'!AN148</f>
        <v>4.75</v>
      </c>
      <c r="AD68" s="62">
        <f>'trace dil'!AT148</f>
        <v>0.32</v>
      </c>
      <c r="AE68" s="58">
        <f>'trace dil'!AU148</f>
        <v>12.91</v>
      </c>
      <c r="AF68" s="2">
        <f>'trace dil'!AV148</f>
        <v>1.38</v>
      </c>
      <c r="AG68" s="2">
        <f>'trace dil'!AW148</f>
        <v>0.57999999999999996</v>
      </c>
      <c r="AH68" s="2">
        <f>'trace dil'!AX148</f>
        <v>0.41</v>
      </c>
      <c r="AI68" s="58">
        <f>'trace dil'!AY148</f>
        <v>0.72</v>
      </c>
      <c r="AJ68" s="60">
        <f>'trace dil'!AZ148</f>
        <v>30.51</v>
      </c>
      <c r="AK68" s="58">
        <f>'trace dil'!BA148</f>
        <v>2.1</v>
      </c>
      <c r="AL68" s="60">
        <f>'trace dil'!BB148</f>
        <v>7.01</v>
      </c>
      <c r="AM68" s="58">
        <f>'trace dil'!BC148</f>
        <v>0.95</v>
      </c>
    </row>
    <row r="69" spans="1:39" x14ac:dyDescent="0.25">
      <c r="A69" s="9" t="str">
        <f>'trace dil'!A149</f>
        <v>025SMPL.D#</v>
      </c>
      <c r="B69" t="str">
        <f>'trace dil'!B149</f>
        <v>3W</v>
      </c>
      <c r="C69">
        <f>'trace dil'!C149</f>
        <v>0</v>
      </c>
      <c r="D69" s="3">
        <f>'trace dil'!D149</f>
        <v>44163</v>
      </c>
      <c r="E69" s="4">
        <f>'trace dil'!E149</f>
        <v>0.60486111111111118</v>
      </c>
      <c r="F69">
        <f>'trace dil'!F149</f>
        <v>2103</v>
      </c>
      <c r="G69" s="40">
        <f>'trace dil'!G149</f>
        <v>1994.5999107913574</v>
      </c>
      <c r="H69" t="str">
        <f>'trace dil'!H149</f>
        <v>Quant</v>
      </c>
      <c r="I69" s="49">
        <f>'trace dil'!I149</f>
        <v>2636.8610820661747</v>
      </c>
      <c r="J69" s="41">
        <f>'trace dil'!L149</f>
        <v>126597256.33792746</v>
      </c>
      <c r="K69" s="40">
        <f>'trace dil'!N149</f>
        <v>2820.3642738589792</v>
      </c>
      <c r="L69" s="40">
        <f>'trace dil'!O149</f>
        <v>19985.891106129398</v>
      </c>
      <c r="M69" s="49">
        <f>'trace dil'!P149</f>
        <v>56746.367462014117</v>
      </c>
      <c r="N69" s="41">
        <f>'trace dil'!V149</f>
        <v>212823810.48143783</v>
      </c>
      <c r="O69" s="50">
        <f>'trace dil'!W149</f>
        <v>7.3800196699280223</v>
      </c>
      <c r="P69" s="39">
        <f>'trace dil'!X149</f>
        <v>-35.503878412086159</v>
      </c>
      <c r="Q69" s="40">
        <f>'trace dil'!Y149</f>
        <v>74059.494687683109</v>
      </c>
      <c r="R69" s="40">
        <f>'trace dil'!Z149</f>
        <v>12228.892053061812</v>
      </c>
      <c r="S69" s="49">
        <f>'trace dil'!AA149</f>
        <v>88380.722047165051</v>
      </c>
      <c r="T69" s="50">
        <f>'trace dil'!AB149</f>
        <v>50.263917751942209</v>
      </c>
      <c r="U69" s="49">
        <f>'trace dil'!AC149</f>
        <v>3520.4688425467457</v>
      </c>
      <c r="V69" s="50">
        <f>'trace dil'!AD149</f>
        <v>-4.1886598126618502</v>
      </c>
      <c r="W69" s="49">
        <f>'trace dil'!AE149</f>
        <v>278.64560753755262</v>
      </c>
      <c r="X69" t="str">
        <f>'trace dil'!AF149</f>
        <v>Q %RSD</v>
      </c>
      <c r="Y69" s="58">
        <f>'trace dil'!AG149</f>
        <v>2.11</v>
      </c>
      <c r="Z69" s="62">
        <f>'trace dil'!AJ149</f>
        <v>1.37</v>
      </c>
      <c r="AA69" s="2">
        <f>'trace dil'!AL149</f>
        <v>99.86</v>
      </c>
      <c r="AB69" s="2">
        <f>'trace dil'!AM149</f>
        <v>21.23</v>
      </c>
      <c r="AC69" s="58">
        <f>'trace dil'!AN149</f>
        <v>4.7300000000000004</v>
      </c>
      <c r="AD69" s="62">
        <f>'trace dil'!AT149</f>
        <v>1.44</v>
      </c>
      <c r="AE69" s="60" t="str">
        <f>'trace dil'!AU149</f>
        <v>&gt;100</v>
      </c>
      <c r="AF69" s="55">
        <f>'trace dil'!AV149</f>
        <v>76.62</v>
      </c>
      <c r="AG69" s="2">
        <f>'trace dil'!AW149</f>
        <v>1.04</v>
      </c>
      <c r="AH69" s="2">
        <f>'trace dil'!AX149</f>
        <v>5.38</v>
      </c>
      <c r="AI69" s="58">
        <f>'trace dil'!AY149</f>
        <v>1.04</v>
      </c>
      <c r="AJ69" s="60">
        <f>'trace dil'!AZ149</f>
        <v>6.66</v>
      </c>
      <c r="AK69" s="58">
        <f>'trace dil'!BA149</f>
        <v>1.43</v>
      </c>
      <c r="AL69" s="60">
        <f>'trace dil'!BB149</f>
        <v>63.88</v>
      </c>
      <c r="AM69" s="58">
        <f>'trace dil'!BC149</f>
        <v>2.13</v>
      </c>
    </row>
    <row r="70" spans="1:39" x14ac:dyDescent="0.25">
      <c r="A70" s="9" t="str">
        <f>'trace dil'!A150</f>
        <v>051SMPL.D#</v>
      </c>
      <c r="B70" t="str">
        <f>'trace dil'!B150</f>
        <v>4S</v>
      </c>
      <c r="C70">
        <f>'trace dil'!C150</f>
        <v>0</v>
      </c>
      <c r="D70" s="3">
        <f>'trace dil'!D150</f>
        <v>44163</v>
      </c>
      <c r="E70" s="4">
        <f>'trace dil'!E150</f>
        <v>0.70416666666666661</v>
      </c>
      <c r="F70">
        <f>'trace dil'!F150</f>
        <v>2404</v>
      </c>
      <c r="G70" s="40">
        <f>'trace dil'!G150</f>
        <v>2023.3144818270973</v>
      </c>
      <c r="H70" t="str">
        <f>'trace dil'!H150</f>
        <v>Quant</v>
      </c>
      <c r="I70" s="49">
        <f>'trace dil'!I150</f>
        <v>3813.9477982440785</v>
      </c>
      <c r="J70" s="41">
        <f>'trace dil'!L150</f>
        <v>134611112.4759568</v>
      </c>
      <c r="K70" s="40">
        <f>'trace dil'!N150</f>
        <v>360149.9777652233</v>
      </c>
      <c r="L70" s="40">
        <f>'trace dil'!O150</f>
        <v>236525.46292558769</v>
      </c>
      <c r="M70" s="49">
        <f>'trace dil'!P150</f>
        <v>98859.145582071971</v>
      </c>
      <c r="N70" s="41">
        <f>'trace dil'!V150</f>
        <v>236930125.82195309</v>
      </c>
      <c r="O70" s="49">
        <f>'trace dil'!W150</f>
        <v>3445.704562551547</v>
      </c>
      <c r="P70" s="40">
        <f>'trace dil'!X150</f>
        <v>3569.1267459429996</v>
      </c>
      <c r="Q70" s="40">
        <f>'trace dil'!Y150</f>
        <v>95723.008135239972</v>
      </c>
      <c r="R70" s="40">
        <f>'trace dil'!Z150</f>
        <v>320493.01392141223</v>
      </c>
      <c r="S70" s="49">
        <f>'trace dil'!AA150</f>
        <v>83603.354389095664</v>
      </c>
      <c r="T70" s="50">
        <f>'trace dil'!AB150</f>
        <v>37.835980810166724</v>
      </c>
      <c r="U70" s="49">
        <f>'trace dil'!AC150</f>
        <v>3435.5879901424109</v>
      </c>
      <c r="V70" s="50">
        <f>'trace dil'!AD150</f>
        <v>50.380530597494719</v>
      </c>
      <c r="W70" s="49">
        <f>'trace dil'!AE150</f>
        <v>262.62621974115723</v>
      </c>
      <c r="X70" t="str">
        <f>'trace dil'!AF150</f>
        <v>Q %RSD</v>
      </c>
      <c r="Y70" s="58">
        <f>'trace dil'!AG150</f>
        <v>1.48</v>
      </c>
      <c r="Z70" s="62">
        <f>'trace dil'!AJ150</f>
        <v>1.03</v>
      </c>
      <c r="AA70" s="2">
        <f>'trace dil'!AL150</f>
        <v>1.01</v>
      </c>
      <c r="AB70" s="2">
        <f>'trace dil'!AM150</f>
        <v>15.31</v>
      </c>
      <c r="AC70" s="58">
        <f>'trace dil'!AN150</f>
        <v>4.51</v>
      </c>
      <c r="AD70" s="62">
        <f>'trace dil'!AT150</f>
        <v>1.06</v>
      </c>
      <c r="AE70" s="58">
        <f>'trace dil'!AU150</f>
        <v>3.52</v>
      </c>
      <c r="AF70" s="2">
        <f>'trace dil'!AV150</f>
        <v>0.83</v>
      </c>
      <c r="AG70" s="2">
        <f>'trace dil'!AW150</f>
        <v>0.71</v>
      </c>
      <c r="AH70" s="2">
        <f>'trace dil'!AX150</f>
        <v>3.79</v>
      </c>
      <c r="AI70" s="58">
        <f>'trace dil'!AY150</f>
        <v>0.82</v>
      </c>
      <c r="AJ70" s="60">
        <f>'trace dil'!AZ150</f>
        <v>19.48</v>
      </c>
      <c r="AK70" s="58">
        <f>'trace dil'!BA150</f>
        <v>1.83</v>
      </c>
      <c r="AL70" s="60">
        <f>'trace dil'!BB150</f>
        <v>4.84</v>
      </c>
      <c r="AM70" s="58">
        <f>'trace dil'!BC150</f>
        <v>1.81</v>
      </c>
    </row>
    <row r="71" spans="1:39" x14ac:dyDescent="0.25">
      <c r="A71" s="9" t="str">
        <f>'trace dil'!A151</f>
        <v>026SMPL.D#</v>
      </c>
      <c r="B71" t="str">
        <f>'trace dil'!B151</f>
        <v>4W</v>
      </c>
      <c r="C71">
        <f>'trace dil'!C151</f>
        <v>0</v>
      </c>
      <c r="D71" s="3">
        <f>'trace dil'!D151</f>
        <v>44163</v>
      </c>
      <c r="E71" s="4">
        <f>'trace dil'!E151</f>
        <v>0.60833333333333328</v>
      </c>
      <c r="F71">
        <f>'trace dil'!F151</f>
        <v>2104</v>
      </c>
      <c r="G71" s="40">
        <f>'trace dil'!G151</f>
        <v>1996.830144187993</v>
      </c>
      <c r="H71" t="str">
        <f>'trace dil'!H151</f>
        <v>Quant</v>
      </c>
      <c r="I71" s="49">
        <f>'trace dil'!I151</f>
        <v>2014.8016154856848</v>
      </c>
      <c r="J71" s="41">
        <f>'trace dil'!L151</f>
        <v>130572723.12845287</v>
      </c>
      <c r="K71" s="40">
        <f>'trace dil'!N151</f>
        <v>47005.381594185354</v>
      </c>
      <c r="L71" s="40">
        <f>'trace dil'!O151</f>
        <v>75400.306244538617</v>
      </c>
      <c r="M71" s="49">
        <f>'trace dil'!P151</f>
        <v>59305.855282383389</v>
      </c>
      <c r="N71" s="41">
        <f>'trace dil'!V151</f>
        <v>216256704.61555964</v>
      </c>
      <c r="O71" s="49">
        <f>'trace dil'!W151</f>
        <v>1325.6955327264086</v>
      </c>
      <c r="P71" s="40">
        <f>'trace dil'!X151</f>
        <v>1422.5417947195263</v>
      </c>
      <c r="Q71" s="40">
        <f>'trace dil'!Y151</f>
        <v>93771.143571068154</v>
      </c>
      <c r="R71" s="40">
        <f>'trace dil'!Z151</f>
        <v>35463.70336077876</v>
      </c>
      <c r="S71" s="49">
        <f>'trace dil'!AA151</f>
        <v>71845.948587883977</v>
      </c>
      <c r="T71" s="50">
        <f>'trace dil'!AB151</f>
        <v>55.312194994007406</v>
      </c>
      <c r="U71" s="49">
        <f>'trace dil'!AC151</f>
        <v>2490.0471898024275</v>
      </c>
      <c r="V71" s="50">
        <f>'trace dil'!AD151</f>
        <v>-6.1901734469827785</v>
      </c>
      <c r="W71" s="49">
        <f>'trace dil'!AE151</f>
        <v>211.06494624067088</v>
      </c>
      <c r="X71" t="str">
        <f>'trace dil'!AF151</f>
        <v>Q %RSD</v>
      </c>
      <c r="Y71" s="58">
        <f>'trace dil'!AG151</f>
        <v>2.52</v>
      </c>
      <c r="Z71" s="62">
        <f>'trace dil'!AJ151</f>
        <v>2.72</v>
      </c>
      <c r="AA71" s="2">
        <f>'trace dil'!AL151</f>
        <v>3.02</v>
      </c>
      <c r="AB71" s="2">
        <f>'trace dil'!AM151</f>
        <v>13.66</v>
      </c>
      <c r="AC71" s="58">
        <f>'trace dil'!AN151</f>
        <v>2.73</v>
      </c>
      <c r="AD71" s="62">
        <f>'trace dil'!AT151</f>
        <v>3.55</v>
      </c>
      <c r="AE71" s="58">
        <f>'trace dil'!AU151</f>
        <v>7.29</v>
      </c>
      <c r="AF71" s="2">
        <f>'trace dil'!AV151</f>
        <v>3.35</v>
      </c>
      <c r="AG71" s="2">
        <f>'trace dil'!AW151</f>
        <v>3.16</v>
      </c>
      <c r="AH71" s="2">
        <f>'trace dil'!AX151</f>
        <v>2.87</v>
      </c>
      <c r="AI71" s="58">
        <f>'trace dil'!AY151</f>
        <v>4</v>
      </c>
      <c r="AJ71" s="60">
        <f>'trace dil'!AZ151</f>
        <v>6.02</v>
      </c>
      <c r="AK71" s="58">
        <f>'trace dil'!BA151</f>
        <v>2.79</v>
      </c>
      <c r="AL71" s="60">
        <f>'trace dil'!BB151</f>
        <v>44.99</v>
      </c>
      <c r="AM71" s="58">
        <f>'trace dil'!BC151</f>
        <v>3.5</v>
      </c>
    </row>
    <row r="72" spans="1:39" x14ac:dyDescent="0.25">
      <c r="A72" s="9" t="str">
        <f>'trace dil'!A152</f>
        <v>052SMPL.D#</v>
      </c>
      <c r="B72" t="str">
        <f>'trace dil'!B152</f>
        <v>5S</v>
      </c>
      <c r="C72">
        <f>'trace dil'!C152</f>
        <v>0</v>
      </c>
      <c r="D72" s="3">
        <f>'trace dil'!D152</f>
        <v>44163</v>
      </c>
      <c r="E72" s="4">
        <f>'trace dil'!E152</f>
        <v>0.70763888888888893</v>
      </c>
      <c r="F72">
        <f>'trace dil'!F152</f>
        <v>2405</v>
      </c>
      <c r="G72" s="40">
        <f>'trace dil'!G152</f>
        <v>2015.6675376295993</v>
      </c>
      <c r="H72" t="str">
        <f>'trace dil'!H152</f>
        <v>Quant</v>
      </c>
      <c r="I72" s="49">
        <f>'trace dil'!I152</f>
        <v>1325.3014059914615</v>
      </c>
      <c r="J72" s="41">
        <f>'trace dil'!L152</f>
        <v>145168376.06008375</v>
      </c>
      <c r="K72" s="40">
        <f>'trace dil'!N152</f>
        <v>583535.75214376906</v>
      </c>
      <c r="L72" s="40">
        <f>'trace dil'!O152</f>
        <v>430143.45253015653</v>
      </c>
      <c r="M72" s="49">
        <f>'trace dil'!P152</f>
        <v>341454.08087445411</v>
      </c>
      <c r="N72" s="41">
        <f>'trace dil'!V152</f>
        <v>250749041.68112215</v>
      </c>
      <c r="O72" s="49">
        <f>'trace dil'!W152</f>
        <v>5500.7567101911764</v>
      </c>
      <c r="P72" s="40">
        <f>'trace dil'!X152</f>
        <v>5903.8902177170958</v>
      </c>
      <c r="Q72" s="40">
        <f>'trace dil'!Y152</f>
        <v>98767.709343850365</v>
      </c>
      <c r="R72" s="40">
        <f>'trace dil'!Z152</f>
        <v>745595.42216918874</v>
      </c>
      <c r="S72" s="49">
        <f>'trace dil'!AA152</f>
        <v>146075.42645201707</v>
      </c>
      <c r="T72" s="49">
        <f>'trace dil'!AB152</f>
        <v>681.09406096504154</v>
      </c>
      <c r="U72" s="49">
        <f>'trace dil'!AC152</f>
        <v>28320.128903695873</v>
      </c>
      <c r="V72" s="49">
        <f>'trace dil'!AD152</f>
        <v>140.08889386525718</v>
      </c>
      <c r="W72" s="49">
        <f>'trace dil'!AE152</f>
        <v>629.69453875548686</v>
      </c>
      <c r="X72" t="str">
        <f>'trace dil'!AF152</f>
        <v>Q %RSD</v>
      </c>
      <c r="Y72" s="58">
        <f>'trace dil'!AG152</f>
        <v>12.12</v>
      </c>
      <c r="Z72" s="62">
        <f>'trace dil'!AJ152</f>
        <v>11.67</v>
      </c>
      <c r="AA72" s="2">
        <f>'trace dil'!AL152</f>
        <v>12.29</v>
      </c>
      <c r="AB72" s="2">
        <f>'trace dil'!AM152</f>
        <v>11.49</v>
      </c>
      <c r="AC72" s="58">
        <f>'trace dil'!AN152</f>
        <v>3.85</v>
      </c>
      <c r="AD72" s="62">
        <f>'trace dil'!AT152</f>
        <v>11.22</v>
      </c>
      <c r="AE72" s="58">
        <f>'trace dil'!AU152</f>
        <v>2.16</v>
      </c>
      <c r="AF72" s="2">
        <f>'trace dil'!AV152</f>
        <v>11.35</v>
      </c>
      <c r="AG72" s="2">
        <f>'trace dil'!AW152</f>
        <v>11.17</v>
      </c>
      <c r="AH72" s="2">
        <f>'trace dil'!AX152</f>
        <v>2.5499999999999998</v>
      </c>
      <c r="AI72" s="58">
        <f>'trace dil'!AY152</f>
        <v>12.67</v>
      </c>
      <c r="AJ72" s="58">
        <f>'trace dil'!AZ152</f>
        <v>12.73</v>
      </c>
      <c r="AK72" s="58">
        <f>'trace dil'!BA152</f>
        <v>11.34</v>
      </c>
      <c r="AL72" s="58">
        <f>'trace dil'!BB152</f>
        <v>9.86</v>
      </c>
      <c r="AM72" s="58">
        <f>'trace dil'!BC152</f>
        <v>10.89</v>
      </c>
    </row>
    <row r="73" spans="1:39" x14ac:dyDescent="0.25">
      <c r="A73" s="9" t="str">
        <f>'trace dil'!A153</f>
        <v>027SMPL.D#</v>
      </c>
      <c r="B73" t="str">
        <f>'trace dil'!B153</f>
        <v>5W</v>
      </c>
      <c r="C73">
        <f>'trace dil'!C153</f>
        <v>0</v>
      </c>
      <c r="D73" s="3">
        <f>'trace dil'!D153</f>
        <v>44163</v>
      </c>
      <c r="E73" s="4">
        <f>'trace dil'!E153</f>
        <v>0.61249999999999993</v>
      </c>
      <c r="F73">
        <f>'trace dil'!F153</f>
        <v>2105</v>
      </c>
      <c r="G73" s="40">
        <f>'trace dil'!G153</f>
        <v>1999.751147680307</v>
      </c>
      <c r="H73" t="str">
        <f>'trace dil'!H153</f>
        <v>Quant</v>
      </c>
      <c r="I73" s="49">
        <f>'trace dil'!I153</f>
        <v>736.70832280542515</v>
      </c>
      <c r="J73" s="41">
        <f>'trace dil'!L153</f>
        <v>134863217.39955992</v>
      </c>
      <c r="K73" s="40">
        <f>'trace dil'!N153</f>
        <v>17271.850662514811</v>
      </c>
      <c r="L73" s="40">
        <f>'trace dil'!O153</f>
        <v>94468.244216417705</v>
      </c>
      <c r="M73" s="49">
        <f>'trace dil'!P153</f>
        <v>193855.87625612895</v>
      </c>
      <c r="N73" s="41">
        <f>'trace dil'!V153</f>
        <v>219372700.90052968</v>
      </c>
      <c r="O73" s="49">
        <f>'trace dil'!W153</f>
        <v>60.392484659945275</v>
      </c>
      <c r="P73" s="39">
        <f>'trace dil'!X153</f>
        <v>13.198357574690027</v>
      </c>
      <c r="Q73" s="40">
        <f>'trace dil'!Y153</f>
        <v>85009.42128788984</v>
      </c>
      <c r="R73" s="39">
        <f>'trace dil'!Z153</f>
        <v>1770.7796412709117</v>
      </c>
      <c r="S73" s="49">
        <f>'trace dil'!AA153</f>
        <v>117345.39734588041</v>
      </c>
      <c r="T73" s="50">
        <f>'trace dil'!AB153</f>
        <v>94.18827905574247</v>
      </c>
      <c r="U73" s="49">
        <f>'trace dil'!AC153</f>
        <v>23937.021237733275</v>
      </c>
      <c r="V73" s="50">
        <f>'trace dil'!AD153</f>
        <v>-8.3989548202572895</v>
      </c>
      <c r="W73" s="49">
        <f>'trace dil'!AE153</f>
        <v>371.35378812423301</v>
      </c>
      <c r="X73" t="str">
        <f>'trace dil'!AF153</f>
        <v>Q %RSD</v>
      </c>
      <c r="Y73" s="58">
        <f>'trace dil'!AG153</f>
        <v>1.1100000000000001</v>
      </c>
      <c r="Z73" s="62">
        <f>'trace dil'!AJ153</f>
        <v>0.68</v>
      </c>
      <c r="AA73" s="2">
        <f>'trace dil'!AL153</f>
        <v>1.1299999999999999</v>
      </c>
      <c r="AB73" s="2">
        <f>'trace dil'!AM153</f>
        <v>13.59</v>
      </c>
      <c r="AC73" s="58">
        <f>'trace dil'!AN153</f>
        <v>2.09</v>
      </c>
      <c r="AD73" s="62">
        <f>'trace dil'!AT153</f>
        <v>0.53</v>
      </c>
      <c r="AE73" s="58">
        <f>'trace dil'!AU153</f>
        <v>38.67</v>
      </c>
      <c r="AF73" s="55">
        <f>'trace dil'!AV153</f>
        <v>49.08</v>
      </c>
      <c r="AG73" s="2">
        <f>'trace dil'!AW153</f>
        <v>1.19</v>
      </c>
      <c r="AH73" s="55">
        <f>'trace dil'!AX153</f>
        <v>2.3199999999999998</v>
      </c>
      <c r="AI73" s="58">
        <f>'trace dil'!AY153</f>
        <v>0.31</v>
      </c>
      <c r="AJ73" s="60">
        <f>'trace dil'!AZ153</f>
        <v>9.18</v>
      </c>
      <c r="AK73" s="58">
        <f>'trace dil'!BA153</f>
        <v>0.42</v>
      </c>
      <c r="AL73" s="60">
        <f>'trace dil'!BB153</f>
        <v>49.99</v>
      </c>
      <c r="AM73" s="58">
        <f>'trace dil'!BC153</f>
        <v>0.7</v>
      </c>
    </row>
    <row r="74" spans="1:39" x14ac:dyDescent="0.25">
      <c r="A74" s="9" t="str">
        <f>'trace dil'!A154</f>
        <v>053SMPL.D#</v>
      </c>
      <c r="B74" t="str">
        <f>'trace dil'!B154</f>
        <v>6S</v>
      </c>
      <c r="C74">
        <f>'trace dil'!C154</f>
        <v>0</v>
      </c>
      <c r="D74" s="3">
        <f>'trace dil'!D154</f>
        <v>44163</v>
      </c>
      <c r="E74" s="4">
        <f>'trace dil'!E154</f>
        <v>0.71180555555555547</v>
      </c>
      <c r="F74">
        <f>'trace dil'!F154</f>
        <v>2406</v>
      </c>
      <c r="G74" s="40">
        <f>'trace dil'!G154</f>
        <v>2006.8134737230953</v>
      </c>
      <c r="H74" t="str">
        <f>'trace dil'!H154</f>
        <v>Quant</v>
      </c>
      <c r="I74" s="49">
        <f>'trace dil'!I154</f>
        <v>810.15059934201361</v>
      </c>
      <c r="J74" s="41">
        <f>'trace dil'!L154</f>
        <v>25105236.556275923</v>
      </c>
      <c r="K74" s="41">
        <f>'trace dil'!N154</f>
        <v>2083072.3857245729</v>
      </c>
      <c r="L74" s="40">
        <f>'trace dil'!O154</f>
        <v>1848275.2092989706</v>
      </c>
      <c r="M74" s="49">
        <f>'trace dil'!P154</f>
        <v>1725658.9060544895</v>
      </c>
      <c r="N74" s="41">
        <f>'trace dil'!V154</f>
        <v>370457767.24928337</v>
      </c>
      <c r="O74" s="49">
        <f>'trace dil'!W154</f>
        <v>3010.2202105846427</v>
      </c>
      <c r="P74" s="40">
        <f>'trace dil'!X154</f>
        <v>2937.9749255306115</v>
      </c>
      <c r="Q74" s="41">
        <f>'trace dil'!Y154</f>
        <v>796905.63041544124</v>
      </c>
      <c r="R74" s="41">
        <f>'trace dil'!Z154</f>
        <v>4898631.6893580751</v>
      </c>
      <c r="S74" s="49">
        <f>'trace dil'!AA154</f>
        <v>447519.40464025026</v>
      </c>
      <c r="T74" s="50">
        <f>'trace dil'!AB154</f>
        <v>449.52621811397336</v>
      </c>
      <c r="U74" s="49">
        <f>'trace dil'!AC154</f>
        <v>52638.717415756793</v>
      </c>
      <c r="V74" s="49">
        <f>'trace dil'!AD154</f>
        <v>1490.6610482815151</v>
      </c>
      <c r="W74" s="49">
        <f>'trace dil'!AE154</f>
        <v>185.22888362464167</v>
      </c>
      <c r="X74" t="str">
        <f>'trace dil'!AF154</f>
        <v>Q %RSD</v>
      </c>
      <c r="Y74" s="58">
        <f>'trace dil'!AG154</f>
        <v>1.83</v>
      </c>
      <c r="Z74" s="62">
        <f>'trace dil'!AJ154</f>
        <v>0.63</v>
      </c>
      <c r="AA74" s="62">
        <f>'trace dil'!AL154</f>
        <v>0.56999999999999995</v>
      </c>
      <c r="AB74" s="2">
        <f>'trace dil'!AM154</f>
        <v>7.95</v>
      </c>
      <c r="AC74" s="58">
        <f>'trace dil'!AN154</f>
        <v>1.1499999999999999</v>
      </c>
      <c r="AD74" s="62">
        <f>'trace dil'!AT154</f>
        <v>0.7</v>
      </c>
      <c r="AE74" s="58">
        <f>'trace dil'!AU154</f>
        <v>4.43</v>
      </c>
      <c r="AF74" s="2">
        <f>'trace dil'!AV154</f>
        <v>0.37</v>
      </c>
      <c r="AG74" s="62">
        <f>'trace dil'!AW154</f>
        <v>0.32</v>
      </c>
      <c r="AH74" s="62">
        <f>'trace dil'!AX154</f>
        <v>2.87</v>
      </c>
      <c r="AI74" s="58">
        <f>'trace dil'!AY154</f>
        <v>0.56000000000000005</v>
      </c>
      <c r="AJ74" s="60">
        <f>'trace dil'!AZ154</f>
        <v>2.86</v>
      </c>
      <c r="AK74" s="58">
        <f>'trace dil'!BA154</f>
        <v>0.86</v>
      </c>
      <c r="AL74" s="58">
        <f>'trace dil'!BB154</f>
        <v>0.65</v>
      </c>
      <c r="AM74" s="58">
        <f>'trace dil'!BC154</f>
        <v>2.46</v>
      </c>
    </row>
    <row r="75" spans="1:39" x14ac:dyDescent="0.25">
      <c r="A75" s="9" t="str">
        <f>'trace dil'!A155</f>
        <v>028SMPL.D#</v>
      </c>
      <c r="B75" t="str">
        <f>'trace dil'!B155</f>
        <v>6W</v>
      </c>
      <c r="C75">
        <f>'trace dil'!C155</f>
        <v>0</v>
      </c>
      <c r="D75" s="3">
        <f>'trace dil'!D155</f>
        <v>44163</v>
      </c>
      <c r="E75" s="4">
        <f>'trace dil'!E155</f>
        <v>0.61597222222222225</v>
      </c>
      <c r="F75">
        <f>'trace dil'!F155</f>
        <v>2106</v>
      </c>
      <c r="G75" s="40">
        <f>'trace dil'!G155</f>
        <v>1971.161230304828</v>
      </c>
      <c r="H75" t="str">
        <f>'trace dil'!H155</f>
        <v>Quant</v>
      </c>
      <c r="I75" s="49">
        <f>'trace dil'!I155</f>
        <v>481.35757244043901</v>
      </c>
      <c r="J75" s="40">
        <f>'trace dil'!L155</f>
        <v>16323186.148154281</v>
      </c>
      <c r="K75" s="40">
        <f>'trace dil'!N155</f>
        <v>192878.1263853274</v>
      </c>
      <c r="L75" s="40">
        <f>'trace dil'!O155</f>
        <v>354217.67308577755</v>
      </c>
      <c r="M75" s="49">
        <f>'trace dil'!P155</f>
        <v>933344.84254933603</v>
      </c>
      <c r="N75" s="41">
        <f>'trace dil'!V155</f>
        <v>355203253.70093</v>
      </c>
      <c r="O75" s="49">
        <f>'trace dil'!W155</f>
        <v>302.96748109785204</v>
      </c>
      <c r="P75" s="40">
        <f>'trace dil'!X155</f>
        <v>261.96732750751164</v>
      </c>
      <c r="Q75" s="41">
        <f>'trace dil'!Y155</f>
        <v>651468.78661574563</v>
      </c>
      <c r="R75" s="41">
        <f>'trace dil'!Z155</f>
        <v>1965247.7466139134</v>
      </c>
      <c r="S75" s="49">
        <f>'trace dil'!AA155</f>
        <v>399948.61362884962</v>
      </c>
      <c r="T75" s="50">
        <f>'trace dil'!AB155</f>
        <v>242.64994745052434</v>
      </c>
      <c r="U75" s="49">
        <f>'trace dil'!AC155</f>
        <v>18310.116668301547</v>
      </c>
      <c r="V75" s="49">
        <f>'trace dil'!AD155</f>
        <v>177.60162685046501</v>
      </c>
      <c r="W75" s="49">
        <f>'trace dil'!AE155</f>
        <v>120.83218341768595</v>
      </c>
      <c r="X75" t="str">
        <f>'trace dil'!AF155</f>
        <v>Q %RSD</v>
      </c>
      <c r="Y75" s="58">
        <f>'trace dil'!AG155</f>
        <v>1.04</v>
      </c>
      <c r="Z75" s="2">
        <f>'trace dil'!AJ155</f>
        <v>0.64</v>
      </c>
      <c r="AA75" s="2">
        <f>'trace dil'!AL155</f>
        <v>0.21</v>
      </c>
      <c r="AB75" s="2">
        <f>'trace dil'!AM155</f>
        <v>9.49</v>
      </c>
      <c r="AC75" s="58">
        <f>'trace dil'!AN155</f>
        <v>1.49</v>
      </c>
      <c r="AD75" s="62">
        <f>'trace dil'!AT155</f>
        <v>0.65</v>
      </c>
      <c r="AE75" s="58">
        <f>'trace dil'!AU155</f>
        <v>10.33</v>
      </c>
      <c r="AF75" s="2">
        <f>'trace dil'!AV155</f>
        <v>1.52</v>
      </c>
      <c r="AG75" s="62">
        <f>'trace dil'!AW155</f>
        <v>0.55000000000000004</v>
      </c>
      <c r="AH75" s="62">
        <f>'trace dil'!AX155</f>
        <v>2.4500000000000002</v>
      </c>
      <c r="AI75" s="58">
        <f>'trace dil'!AY155</f>
        <v>0.39</v>
      </c>
      <c r="AJ75" s="60">
        <f>'trace dil'!AZ155</f>
        <v>0.99</v>
      </c>
      <c r="AK75" s="58">
        <f>'trace dil'!BA155</f>
        <v>1.18</v>
      </c>
      <c r="AL75" s="58">
        <f>'trace dil'!BB155</f>
        <v>2.57</v>
      </c>
      <c r="AM75" s="58">
        <f>'trace dil'!BC155</f>
        <v>2.46</v>
      </c>
    </row>
    <row r="76" spans="1:39" x14ac:dyDescent="0.25">
      <c r="A76" s="9" t="str">
        <f>'trace dil'!A156</f>
        <v>054SMPL.D#</v>
      </c>
      <c r="B76" t="str">
        <f>'trace dil'!B156</f>
        <v>7S</v>
      </c>
      <c r="C76">
        <f>'trace dil'!C156</f>
        <v>0</v>
      </c>
      <c r="D76" s="3">
        <f>'trace dil'!D156</f>
        <v>44163</v>
      </c>
      <c r="E76" s="4">
        <f>'trace dil'!E156</f>
        <v>0.71527777777777779</v>
      </c>
      <c r="F76">
        <f>'trace dil'!F156</f>
        <v>2407</v>
      </c>
      <c r="G76" s="40">
        <f>'trace dil'!G156</f>
        <v>2022.8702720160823</v>
      </c>
      <c r="H76" t="str">
        <f>'trace dil'!H156</f>
        <v>Quant</v>
      </c>
      <c r="I76" s="49">
        <f>'trace dil'!I156</f>
        <v>2059.2819369123717</v>
      </c>
      <c r="J76" s="41">
        <f>'trace dil'!L156</f>
        <v>123435543.99842134</v>
      </c>
      <c r="K76" s="40">
        <f>'trace dil'!N156</f>
        <v>1485191.3537142077</v>
      </c>
      <c r="L76" s="40">
        <f>'trace dil'!O156</f>
        <v>1511690.9542776181</v>
      </c>
      <c r="M76" s="49">
        <f>'trace dil'!P156</f>
        <v>1118647.2604248936</v>
      </c>
      <c r="N76" s="41">
        <f>'trace dil'!V156</f>
        <v>231820933.17304301</v>
      </c>
      <c r="O76" s="49">
        <f>'trace dil'!W156</f>
        <v>27895.381051101773</v>
      </c>
      <c r="P76" s="40">
        <f>'trace dil'!X156</f>
        <v>28036.981970142901</v>
      </c>
      <c r="Q76" s="41">
        <f>'trace dil'!Y156</f>
        <v>843739.19045790797</v>
      </c>
      <c r="R76" s="41">
        <f>'trace dil'!Z156</f>
        <v>7211532.5197373331</v>
      </c>
      <c r="S76" s="49">
        <f>'trace dil'!AA156</f>
        <v>117973.79426397792</v>
      </c>
      <c r="T76" s="49">
        <f>'trace dil'!AB156</f>
        <v>677.25696707098427</v>
      </c>
      <c r="U76" s="49">
        <f>'trace dil'!AC156</f>
        <v>41509.297981770003</v>
      </c>
      <c r="V76" s="49">
        <f>'trace dil'!AD156</f>
        <v>865.58618939568157</v>
      </c>
      <c r="W76" s="49">
        <f>'trace dil'!AE156</f>
        <v>2449.6958994114757</v>
      </c>
      <c r="X76" t="str">
        <f>'trace dil'!AF156</f>
        <v>Q %RSD</v>
      </c>
      <c r="Y76" s="58">
        <f>'trace dil'!AG156</f>
        <v>0.51</v>
      </c>
      <c r="Z76" s="62">
        <f>'trace dil'!AJ156</f>
        <v>0.78</v>
      </c>
      <c r="AA76" s="2">
        <f>'trace dil'!AL156</f>
        <v>0.62</v>
      </c>
      <c r="AB76" s="2">
        <f>'trace dil'!AM156</f>
        <v>7.68</v>
      </c>
      <c r="AC76" s="58">
        <f>'trace dil'!AN156</f>
        <v>1.68</v>
      </c>
      <c r="AD76" s="62">
        <f>'trace dil'!AT156</f>
        <v>1.53</v>
      </c>
      <c r="AE76" s="58">
        <f>'trace dil'!AU156</f>
        <v>1.45</v>
      </c>
      <c r="AF76" s="2">
        <f>'trace dil'!AV156</f>
        <v>1.03</v>
      </c>
      <c r="AG76" s="62">
        <f>'trace dil'!AW156</f>
        <v>1.76</v>
      </c>
      <c r="AH76" s="62">
        <f>'trace dil'!AX156</f>
        <v>2.35</v>
      </c>
      <c r="AI76" s="58">
        <f>'trace dil'!AY156</f>
        <v>1.1100000000000001</v>
      </c>
      <c r="AJ76" s="58">
        <f>'trace dil'!AZ156</f>
        <v>1.52</v>
      </c>
      <c r="AK76" s="58">
        <f>'trace dil'!BA156</f>
        <v>1.02</v>
      </c>
      <c r="AL76" s="58">
        <f>'trace dil'!BB156</f>
        <v>2.68</v>
      </c>
      <c r="AM76" s="58">
        <f>'trace dil'!BC156</f>
        <v>1.19</v>
      </c>
    </row>
    <row r="77" spans="1:39" x14ac:dyDescent="0.25">
      <c r="A77" s="9" t="str">
        <f>'trace dil'!A157</f>
        <v>029SMPL.D#</v>
      </c>
      <c r="B77" t="str">
        <f>'trace dil'!B157</f>
        <v>7W</v>
      </c>
      <c r="C77">
        <f>'trace dil'!C157</f>
        <v>0</v>
      </c>
      <c r="D77" s="3">
        <f>'trace dil'!D157</f>
        <v>44163</v>
      </c>
      <c r="E77" s="4">
        <f>'trace dil'!E157</f>
        <v>0.62013888888888891</v>
      </c>
      <c r="F77">
        <f>'trace dil'!F157</f>
        <v>2107</v>
      </c>
      <c r="G77" s="40">
        <f>'trace dil'!G157</f>
        <v>2002.2111104005562</v>
      </c>
      <c r="H77" t="str">
        <f>'trace dil'!H157</f>
        <v>Quant</v>
      </c>
      <c r="I77" s="49">
        <f>'trace dil'!I157</f>
        <v>1662.4358849655819</v>
      </c>
      <c r="J77" s="41">
        <f>'trace dil'!L157</f>
        <v>120372931.95728144</v>
      </c>
      <c r="K77" s="40">
        <f>'trace dil'!N157</f>
        <v>114206.12173724773</v>
      </c>
      <c r="L77" s="40">
        <f>'trace dil'!O157</f>
        <v>341977.65765641502</v>
      </c>
      <c r="M77" s="49">
        <f>'trace dil'!P157</f>
        <v>710784.94419219741</v>
      </c>
      <c r="N77" s="41">
        <f>'trace dil'!V157</f>
        <v>212634819.92453906</v>
      </c>
      <c r="O77" s="49">
        <f>'trace dil'!W157</f>
        <v>822.70854526358858</v>
      </c>
      <c r="P77" s="40">
        <f>'trace dil'!X157</f>
        <v>805.08908749206364</v>
      </c>
      <c r="Q77" s="41">
        <f>'trace dil'!Y157</f>
        <v>770250.61417109391</v>
      </c>
      <c r="R77" s="40">
        <f>'trace dil'!Z157</f>
        <v>1066978.3007324564</v>
      </c>
      <c r="S77" s="49">
        <f>'trace dil'!AA157</f>
        <v>99790.20174236373</v>
      </c>
      <c r="T77" s="50">
        <f>'trace dil'!AB157</f>
        <v>49.654835537933792</v>
      </c>
      <c r="U77" s="49">
        <f>'trace dil'!AC157</f>
        <v>22905.295102982363</v>
      </c>
      <c r="V77" s="50">
        <f>'trace dil'!AD157</f>
        <v>56.061911091215578</v>
      </c>
      <c r="W77" s="49">
        <f>'trace dil'!AE157</f>
        <v>1628.3982960887724</v>
      </c>
      <c r="X77" t="str">
        <f>'trace dil'!AF157</f>
        <v>Q %RSD</v>
      </c>
      <c r="Y77" s="58">
        <f>'trace dil'!AG157</f>
        <v>1.73</v>
      </c>
      <c r="Z77" s="62">
        <f>'trace dil'!AJ157</f>
        <v>1.38</v>
      </c>
      <c r="AA77" s="2">
        <f>'trace dil'!AL157</f>
        <v>2.3199999999999998</v>
      </c>
      <c r="AB77" s="2">
        <f>'trace dil'!AM157</f>
        <v>8.2200000000000006</v>
      </c>
      <c r="AC77" s="58">
        <f>'trace dil'!AN157</f>
        <v>0.71</v>
      </c>
      <c r="AD77" s="62">
        <f>'trace dil'!AT157</f>
        <v>1.08</v>
      </c>
      <c r="AE77" s="58">
        <f>'trace dil'!AU157</f>
        <v>5.21</v>
      </c>
      <c r="AF77" s="2">
        <f>'trace dil'!AV157</f>
        <v>2.84</v>
      </c>
      <c r="AG77" s="62">
        <f>'trace dil'!AW157</f>
        <v>1.46</v>
      </c>
      <c r="AH77" s="2">
        <f>'trace dil'!AX157</f>
        <v>1.73</v>
      </c>
      <c r="AI77" s="58">
        <f>'trace dil'!AY157</f>
        <v>0.42</v>
      </c>
      <c r="AJ77" s="60">
        <f>'trace dil'!AZ157</f>
        <v>9.77</v>
      </c>
      <c r="AK77" s="58">
        <f>'trace dil'!BA157</f>
        <v>1.58</v>
      </c>
      <c r="AL77" s="60">
        <f>'trace dil'!BB157</f>
        <v>9.58</v>
      </c>
      <c r="AM77" s="58">
        <f>'trace dil'!BC157</f>
        <v>0.94</v>
      </c>
    </row>
    <row r="78" spans="1:39" x14ac:dyDescent="0.25">
      <c r="A78" s="9" t="str">
        <f>'trace dil'!A158</f>
        <v>055SMPL.D#</v>
      </c>
      <c r="B78" t="str">
        <f>'trace dil'!B158</f>
        <v>8S</v>
      </c>
      <c r="C78">
        <f>'trace dil'!C158</f>
        <v>0</v>
      </c>
      <c r="D78" s="3">
        <f>'trace dil'!D158</f>
        <v>44163</v>
      </c>
      <c r="E78" s="4">
        <f>'trace dil'!E158</f>
        <v>0.71944444444444444</v>
      </c>
      <c r="F78">
        <f>'trace dil'!F158</f>
        <v>2408</v>
      </c>
      <c r="G78" s="40">
        <f>'trace dil'!G158</f>
        <v>2009.0331426295588</v>
      </c>
      <c r="H78" t="str">
        <f>'trace dil'!H158</f>
        <v>Quant</v>
      </c>
      <c r="I78" s="49">
        <f>'trace dil'!I158</f>
        <v>2037.1596066263726</v>
      </c>
      <c r="J78" s="41">
        <f>'trace dil'!L158</f>
        <v>122691654.02038716</v>
      </c>
      <c r="K78" s="40">
        <f>'trace dil'!N158</f>
        <v>1605217.4809610175</v>
      </c>
      <c r="L78" s="40">
        <f>'trace dil'!O158</f>
        <v>1653434.2763841269</v>
      </c>
      <c r="M78" s="49">
        <f>'trace dil'!P158</f>
        <v>1177494.3248951845</v>
      </c>
      <c r="N78" s="41">
        <f>'trace dil'!V158</f>
        <v>232043327.97371405</v>
      </c>
      <c r="O78" s="49">
        <f>'trace dil'!W158</f>
        <v>28146.55432824012</v>
      </c>
      <c r="P78" s="40">
        <f>'trace dil'!X158</f>
        <v>28548.360956766031</v>
      </c>
      <c r="Q78" s="41">
        <f>'trace dil'!Y158</f>
        <v>1008333.7342857756</v>
      </c>
      <c r="R78" s="41">
        <f>'trace dil'!Z158</f>
        <v>9902524.3600210957</v>
      </c>
      <c r="S78" s="49">
        <f>'trace dil'!AA158</f>
        <v>127714.23687696106</v>
      </c>
      <c r="T78" s="49">
        <f>'trace dil'!AB158</f>
        <v>704.36701980592341</v>
      </c>
      <c r="U78" s="49">
        <f>'trace dil'!AC158</f>
        <v>52194.681045515936</v>
      </c>
      <c r="V78" s="49">
        <f>'trace dil'!AD158</f>
        <v>631.43911672847037</v>
      </c>
      <c r="W78" s="49">
        <f>'trace dil'!AE158</f>
        <v>2878.9444933881578</v>
      </c>
      <c r="X78" t="str">
        <f>'trace dil'!AF158</f>
        <v>Q %RSD</v>
      </c>
      <c r="Y78" s="58">
        <f>'trace dil'!AG158</f>
        <v>1.3</v>
      </c>
      <c r="Z78" s="62">
        <f>'trace dil'!AJ158</f>
        <v>0.9</v>
      </c>
      <c r="AA78" s="2">
        <f>'trace dil'!AL158</f>
        <v>0.83</v>
      </c>
      <c r="AB78" s="2">
        <f>'trace dil'!AM158</f>
        <v>8.89</v>
      </c>
      <c r="AC78" s="58">
        <f>'trace dil'!AN158</f>
        <v>0.93</v>
      </c>
      <c r="AD78" s="62">
        <f>'trace dil'!AT158</f>
        <v>0.64</v>
      </c>
      <c r="AE78" s="58">
        <f>'trace dil'!AU158</f>
        <v>2.02</v>
      </c>
      <c r="AF78" s="2">
        <f>'trace dil'!AV158</f>
        <v>0.09</v>
      </c>
      <c r="AG78" s="62">
        <f>'trace dil'!AW158</f>
        <v>0.52</v>
      </c>
      <c r="AH78" s="62">
        <f>'trace dil'!AX158</f>
        <v>1.56</v>
      </c>
      <c r="AI78" s="58">
        <f>'trace dil'!AY158</f>
        <v>0.11</v>
      </c>
      <c r="AJ78" s="58">
        <f>'trace dil'!AZ158</f>
        <v>3.25</v>
      </c>
      <c r="AK78" s="58">
        <f>'trace dil'!BA158</f>
        <v>0.13</v>
      </c>
      <c r="AL78" s="58">
        <f>'trace dil'!BB158</f>
        <v>1.55</v>
      </c>
      <c r="AM78" s="58">
        <f>'trace dil'!BC158</f>
        <v>0.7</v>
      </c>
    </row>
    <row r="79" spans="1:39" x14ac:dyDescent="0.25">
      <c r="A79" s="9" t="str">
        <f>'trace dil'!A159</f>
        <v>030SMPL.D#</v>
      </c>
      <c r="B79" t="str">
        <f>'trace dil'!B159</f>
        <v>8W</v>
      </c>
      <c r="C79">
        <f>'trace dil'!C159</f>
        <v>0</v>
      </c>
      <c r="D79" s="3">
        <f>'trace dil'!D159</f>
        <v>44163</v>
      </c>
      <c r="E79" s="4">
        <f>'trace dil'!E159</f>
        <v>0.62361111111111112</v>
      </c>
      <c r="F79">
        <f>'trace dil'!F159</f>
        <v>2108</v>
      </c>
      <c r="G79" s="40">
        <f>'trace dil'!G159</f>
        <v>2003.9504741945855</v>
      </c>
      <c r="H79" t="str">
        <f>'trace dil'!H159</f>
        <v>Quant</v>
      </c>
      <c r="I79" s="49">
        <f>'trace dil'!I159</f>
        <v>5013.8840864348522</v>
      </c>
      <c r="J79" s="41">
        <f>'trace dil'!L159</f>
        <v>324239186.72468394</v>
      </c>
      <c r="K79" s="40">
        <f>'trace dil'!N159</f>
        <v>1345452.3483742445</v>
      </c>
      <c r="L79" s="40">
        <f>'trace dil'!O159</f>
        <v>1692536.5705047469</v>
      </c>
      <c r="M79" s="49">
        <f>'trace dil'!P159</f>
        <v>2551028.9536497071</v>
      </c>
      <c r="N79" s="41">
        <f>'trace dil'!V159</f>
        <v>590764599.7925638</v>
      </c>
      <c r="O79" s="49">
        <f>'trace dil'!W159</f>
        <v>4404.6831422796986</v>
      </c>
      <c r="P79" s="40">
        <f>'trace dil'!X159</f>
        <v>4560.9912792668765</v>
      </c>
      <c r="Q79" s="41">
        <f>'trace dil'!Y159</f>
        <v>2673269.9325755769</v>
      </c>
      <c r="R79" s="41">
        <f>'trace dil'!Z159</f>
        <v>17839167.121280201</v>
      </c>
      <c r="S79" s="49">
        <f>'trace dil'!AA159</f>
        <v>304400.07703015755</v>
      </c>
      <c r="T79" s="50">
        <f>'trace dil'!AB159</f>
        <v>209.61321960075364</v>
      </c>
      <c r="U79" s="49">
        <f>'trace dil'!AC159</f>
        <v>101981.03963176245</v>
      </c>
      <c r="V79" s="49">
        <f>'trace dil'!AD159</f>
        <v>379.347824765035</v>
      </c>
      <c r="W79" s="49">
        <f>'trace dil'!AE159</f>
        <v>6554.9220010904892</v>
      </c>
      <c r="X79" t="str">
        <f>'trace dil'!AF159</f>
        <v>Q %RSD</v>
      </c>
      <c r="Y79" s="58">
        <f>'trace dil'!AG159</f>
        <v>0.25</v>
      </c>
      <c r="Z79" s="62">
        <f>'trace dil'!AJ159</f>
        <v>0.27</v>
      </c>
      <c r="AA79" s="2">
        <f>'trace dil'!AL159</f>
        <v>0.12</v>
      </c>
      <c r="AB79" s="2">
        <f>'trace dil'!AM159</f>
        <v>7.08</v>
      </c>
      <c r="AC79" s="58">
        <f>'trace dil'!AN159</f>
        <v>2.04</v>
      </c>
      <c r="AD79" s="62">
        <f>'trace dil'!AT159</f>
        <v>0.17</v>
      </c>
      <c r="AE79" s="58">
        <f>'trace dil'!AU159</f>
        <v>4.46</v>
      </c>
      <c r="AF79" s="2">
        <f>'trace dil'!AV159</f>
        <v>0.14000000000000001</v>
      </c>
      <c r="AG79" s="62">
        <f>'trace dil'!AW159</f>
        <v>0.26</v>
      </c>
      <c r="AH79" s="62">
        <f>'trace dil'!AX159</f>
        <v>1.72</v>
      </c>
      <c r="AI79" s="58">
        <f>'trace dil'!AY159</f>
        <v>1.1000000000000001</v>
      </c>
      <c r="AJ79" s="60">
        <f>'trace dil'!AZ159</f>
        <v>5.76</v>
      </c>
      <c r="AK79" s="58">
        <f>'trace dil'!BA159</f>
        <v>0.7</v>
      </c>
      <c r="AL79" s="58">
        <f>'trace dil'!BB159</f>
        <v>1.2</v>
      </c>
      <c r="AM79" s="58">
        <f>'trace dil'!BC159</f>
        <v>0.75</v>
      </c>
    </row>
    <row r="80" spans="1:39" x14ac:dyDescent="0.25">
      <c r="A80" s="9" t="str">
        <f>'trace dil'!A160</f>
        <v>056SMPL.D#</v>
      </c>
      <c r="B80" t="str">
        <f>'trace dil'!B160</f>
        <v>9S</v>
      </c>
      <c r="C80">
        <f>'trace dil'!C160</f>
        <v>0</v>
      </c>
      <c r="D80" s="3">
        <f>'trace dil'!D160</f>
        <v>44163</v>
      </c>
      <c r="E80" s="4">
        <f>'trace dil'!E160</f>
        <v>0.72291666666666676</v>
      </c>
      <c r="F80">
        <f>'trace dil'!F160</f>
        <v>2409</v>
      </c>
      <c r="G80" s="40">
        <f>'trace dil'!G160</f>
        <v>2020.0882297344172</v>
      </c>
      <c r="H80" t="str">
        <f>'trace dil'!H160</f>
        <v>Quant</v>
      </c>
      <c r="I80" s="49">
        <f>'trace dil'!I160</f>
        <v>3547.2749314136368</v>
      </c>
      <c r="J80" s="41">
        <f>'trace dil'!L160</f>
        <v>126477724.06367186</v>
      </c>
      <c r="K80" s="40">
        <f>'trace dil'!N160</f>
        <v>369474.13721842493</v>
      </c>
      <c r="L80" s="40">
        <f>'trace dil'!O160</f>
        <v>232714.16406540485</v>
      </c>
      <c r="M80" s="49">
        <f>'trace dil'!P160</f>
        <v>148476.48488547967</v>
      </c>
      <c r="N80" s="41">
        <f>'trace dil'!V160</f>
        <v>235138269.94108614</v>
      </c>
      <c r="O80" s="49">
        <f>'trace dil'!W160</f>
        <v>19206.998888314836</v>
      </c>
      <c r="P80" s="40">
        <f>'trace dil'!X160</f>
        <v>19647.378122396942</v>
      </c>
      <c r="Q80" s="41">
        <f>'trace dil'!Y160</f>
        <v>1624756.9631753915</v>
      </c>
      <c r="R80" s="41">
        <f>'trace dil'!Z160</f>
        <v>7540989.3615985792</v>
      </c>
      <c r="S80" s="49">
        <f>'trace dil'!AA160</f>
        <v>40159.354007120208</v>
      </c>
      <c r="T80" s="49">
        <f>'trace dil'!AB160</f>
        <v>679.15366283671108</v>
      </c>
      <c r="U80" s="49">
        <f>'trace dil'!AC160</f>
        <v>123710.20318893572</v>
      </c>
      <c r="V80" s="50">
        <f>'trace dil'!AD160</f>
        <v>42.623861647396204</v>
      </c>
      <c r="W80" s="49">
        <f>'trace dil'!AE160</f>
        <v>218.57354645726394</v>
      </c>
      <c r="X80" t="str">
        <f>'trace dil'!AF160</f>
        <v>Q %RSD</v>
      </c>
      <c r="Y80" s="58">
        <f>'trace dil'!AG160</f>
        <v>0.67</v>
      </c>
      <c r="Z80" s="62">
        <f>'trace dil'!AJ160</f>
        <v>0.89</v>
      </c>
      <c r="AA80" s="2">
        <f>'trace dil'!AL160</f>
        <v>0.48</v>
      </c>
      <c r="AB80" s="2">
        <f>'trace dil'!AM160</f>
        <v>9.49</v>
      </c>
      <c r="AC80" s="58">
        <f>'trace dil'!AN160</f>
        <v>3.7</v>
      </c>
      <c r="AD80" s="62">
        <f>'trace dil'!AT160</f>
        <v>0.67</v>
      </c>
      <c r="AE80" s="58">
        <f>'trace dil'!AU160</f>
        <v>2.4</v>
      </c>
      <c r="AF80" s="2">
        <f>'trace dil'!AV160</f>
        <v>0.87</v>
      </c>
      <c r="AG80" s="62">
        <f>'trace dil'!AW160</f>
        <v>0.48</v>
      </c>
      <c r="AH80" s="62">
        <f>'trace dil'!AX160</f>
        <v>2.87</v>
      </c>
      <c r="AI80" s="58">
        <f>'trace dil'!AY160</f>
        <v>0.71</v>
      </c>
      <c r="AJ80" s="58">
        <f>'trace dil'!AZ160</f>
        <v>1.22</v>
      </c>
      <c r="AK80" s="58">
        <f>'trace dil'!BA160</f>
        <v>0.68</v>
      </c>
      <c r="AL80" s="60">
        <f>'trace dil'!BB160</f>
        <v>6.68</v>
      </c>
      <c r="AM80" s="58">
        <f>'trace dil'!BC160</f>
        <v>0.54</v>
      </c>
    </row>
    <row r="81" spans="1:39" ht="16.5" thickBot="1" x14ac:dyDescent="0.3">
      <c r="A81" s="9" t="str">
        <f>'trace dil'!A161</f>
        <v>031SMPL.D#</v>
      </c>
      <c r="B81" t="str">
        <f>'trace dil'!B161</f>
        <v>9W</v>
      </c>
      <c r="C81">
        <f>'trace dil'!C161</f>
        <v>0</v>
      </c>
      <c r="D81" s="3">
        <f>'trace dil'!D161</f>
        <v>44163</v>
      </c>
      <c r="E81" s="4">
        <f>'trace dil'!E161</f>
        <v>0.62708333333333333</v>
      </c>
      <c r="F81">
        <f>'trace dil'!F161</f>
        <v>2109</v>
      </c>
      <c r="G81" s="40">
        <f>'trace dil'!G161</f>
        <v>2002.288649764118</v>
      </c>
      <c r="H81" t="str">
        <f>'trace dil'!H161</f>
        <v>Quant</v>
      </c>
      <c r="I81" s="51">
        <f>'trace dil'!I161</f>
        <v>3970.5383924822463</v>
      </c>
      <c r="J81" s="41">
        <f>'trace dil'!L161</f>
        <v>120717982.69427867</v>
      </c>
      <c r="K81" s="40">
        <f>'trace dil'!N161</f>
        <v>14682.782668720278</v>
      </c>
      <c r="L81" s="40">
        <f>'trace dil'!O161</f>
        <v>116292.92477829997</v>
      </c>
      <c r="M81" s="51">
        <f>'trace dil'!P161</f>
        <v>100174.50114769883</v>
      </c>
      <c r="N81" s="41">
        <f>'trace dil'!V161</f>
        <v>214845572.11968985</v>
      </c>
      <c r="O81" s="51">
        <f>'trace dil'!W161</f>
        <v>438.70144316331823</v>
      </c>
      <c r="P81" s="40">
        <f>'trace dil'!X161</f>
        <v>418.47832780070064</v>
      </c>
      <c r="Q81" s="41">
        <f>'trace dil'!Y161</f>
        <v>1418421.2794929012</v>
      </c>
      <c r="R81" s="41">
        <f>'trace dil'!Z161</f>
        <v>2072368.7525058622</v>
      </c>
      <c r="S81" s="51">
        <f>'trace dil'!AA161</f>
        <v>32336.961693690504</v>
      </c>
      <c r="T81" s="54">
        <f>'trace dil'!AB161</f>
        <v>27.831812231721237</v>
      </c>
      <c r="U81" s="51">
        <f>'trace dil'!AC161</f>
        <v>109725.41800707366</v>
      </c>
      <c r="V81" s="54">
        <f>'trace dil'!AD161</f>
        <v>-1.2013731898584707</v>
      </c>
      <c r="W81" s="51">
        <f>'trace dil'!AE161</f>
        <v>172.19682387971412</v>
      </c>
      <c r="X81" t="str">
        <f>'trace dil'!AF161</f>
        <v>Q %RSD</v>
      </c>
      <c r="Y81" s="61">
        <f>'trace dil'!AG161</f>
        <v>0.62</v>
      </c>
      <c r="Z81" s="62">
        <f>'trace dil'!AJ161</f>
        <v>0.53</v>
      </c>
      <c r="AA81" s="2">
        <f>'trace dil'!AL161</f>
        <v>1.92</v>
      </c>
      <c r="AB81" s="2">
        <f>'trace dil'!AM161</f>
        <v>9.77</v>
      </c>
      <c r="AC81" s="61">
        <f>'trace dil'!AN161</f>
        <v>6.97</v>
      </c>
      <c r="AD81" s="62">
        <f>'trace dil'!AT161</f>
        <v>0.52</v>
      </c>
      <c r="AE81" s="61">
        <f>'trace dil'!AU161</f>
        <v>4.05</v>
      </c>
      <c r="AF81" s="2">
        <f>'trace dil'!AV161</f>
        <v>2.31</v>
      </c>
      <c r="AG81" s="62">
        <f>'trace dil'!AW161</f>
        <v>0.43</v>
      </c>
      <c r="AH81" s="62">
        <f>'trace dil'!AX161</f>
        <v>2.77</v>
      </c>
      <c r="AI81" s="61">
        <f>'trace dil'!AY161</f>
        <v>0.76</v>
      </c>
      <c r="AJ81" s="63">
        <f>'trace dil'!AZ161</f>
        <v>14.45</v>
      </c>
      <c r="AK81" s="61">
        <f>'trace dil'!BA161</f>
        <v>0.32</v>
      </c>
      <c r="AL81" s="63" t="str">
        <f>'trace dil'!BB161</f>
        <v>&gt;100</v>
      </c>
      <c r="AM81" s="61">
        <f>'trace dil'!BC161</f>
        <v>1.76</v>
      </c>
    </row>
    <row r="83" spans="1:39" x14ac:dyDescent="0.25">
      <c r="C83" s="16" t="s">
        <v>252</v>
      </c>
      <c r="D83" s="17" t="s">
        <v>262</v>
      </c>
    </row>
    <row r="84" spans="1:39" x14ac:dyDescent="0.25">
      <c r="A84" s="1" t="s">
        <v>263</v>
      </c>
    </row>
    <row r="85" spans="1:39" ht="16.5" thickBot="1" x14ac:dyDescent="0.3">
      <c r="A85" t="s">
        <v>1</v>
      </c>
      <c r="B85" s="18" t="str">
        <f>I43</f>
        <v>Li/7[#3]</v>
      </c>
      <c r="C85" s="18" t="str">
        <f>J2</f>
        <v>Mg/26[#3]</v>
      </c>
      <c r="D85" s="18" t="str">
        <f>K2</f>
        <v>Al/27[#3]</v>
      </c>
      <c r="E85" s="18" t="str">
        <f>L2</f>
        <v>Si/28[#2]</v>
      </c>
      <c r="F85" s="18" t="str">
        <f>M43</f>
        <v>K/39[#1]</v>
      </c>
      <c r="G85" s="18" t="str">
        <f>N2</f>
        <v>Ca/44[#3]</v>
      </c>
      <c r="H85" s="18" t="str">
        <f>O43</f>
        <v>V/51[#1]</v>
      </c>
      <c r="I85" s="18" t="str">
        <f t="shared" ref="I85:I123" si="0">Q2</f>
        <v>Mn/55[#3]</v>
      </c>
      <c r="J85" s="18" t="str">
        <f t="shared" ref="J85:J123" si="1">R2</f>
        <v>Fe/56[#2]</v>
      </c>
      <c r="K85" s="18" t="str">
        <f>S43</f>
        <v>Sr/88[#3]</v>
      </c>
      <c r="L85" s="18" t="str">
        <f t="shared" ref="L85:O100" si="2">T43</f>
        <v>Mo/95[#3]</v>
      </c>
      <c r="M85" s="18" t="str">
        <f t="shared" si="2"/>
        <v>Ba/137[#3]</v>
      </c>
      <c r="N85" s="18" t="str">
        <f t="shared" si="2"/>
        <v>Th/232[#3]</v>
      </c>
      <c r="O85" s="18" t="str">
        <f t="shared" si="2"/>
        <v>U/238[#3]</v>
      </c>
      <c r="Q85" s="18" t="str">
        <f>Y43</f>
        <v>Li/7[#3]3</v>
      </c>
      <c r="R85" s="18" t="str">
        <f t="shared" ref="R85:T86" si="3">Z2</f>
        <v>Mg/26[#3]6</v>
      </c>
      <c r="S85" s="18" t="str">
        <f t="shared" si="3"/>
        <v>Al/27[#3]8</v>
      </c>
      <c r="T85" s="18" t="str">
        <f t="shared" si="3"/>
        <v>Si/28[#2]9</v>
      </c>
      <c r="U85" s="18" t="str">
        <f>AC43</f>
        <v>K/39[#1]10</v>
      </c>
      <c r="V85" s="18" t="str">
        <f>AD2</f>
        <v>Ca/44[#3]16</v>
      </c>
      <c r="W85" s="18" t="str">
        <f>AE43</f>
        <v>V/51[#1]17</v>
      </c>
      <c r="X85" s="18" t="str">
        <f t="shared" ref="X85:X123" si="4">AG2</f>
        <v>Mn/55[#3]19</v>
      </c>
      <c r="Y85" s="18" t="str">
        <f t="shared" ref="Y85:Y123" si="5">AH2</f>
        <v>Fe/56[#2]20</v>
      </c>
      <c r="Z85" s="18" t="str">
        <f t="shared" ref="Z85:AD86" si="6">AI43</f>
        <v>Sr/88[#3]21</v>
      </c>
      <c r="AA85" s="18" t="str">
        <f t="shared" si="6"/>
        <v>Mo/95[#3]22</v>
      </c>
      <c r="AB85" s="18" t="str">
        <f t="shared" si="6"/>
        <v>Ba/137[#3]23</v>
      </c>
      <c r="AC85" s="18" t="str">
        <f t="shared" si="6"/>
        <v>Th/232[#3]24</v>
      </c>
      <c r="AD85" s="18" t="str">
        <f t="shared" si="6"/>
        <v>U/238[#3]25</v>
      </c>
    </row>
    <row r="86" spans="1:39" x14ac:dyDescent="0.25">
      <c r="A86" t="s">
        <v>121</v>
      </c>
      <c r="B86" s="48">
        <f t="shared" ref="B86:B123" si="7">I44</f>
        <v>1672.4688272745666</v>
      </c>
      <c r="C86" s="48">
        <f t="shared" ref="C86:C123" si="8">J3</f>
        <v>115385341.30434701</v>
      </c>
      <c r="D86" s="48">
        <f t="shared" ref="D86:D123" si="9">K3</f>
        <v>4443733.0405445751</v>
      </c>
      <c r="E86" s="48">
        <f t="shared" ref="E86:E123" si="10">L3</f>
        <v>3392887.9944786881</v>
      </c>
      <c r="F86" s="48">
        <f t="shared" ref="F86:F123" si="11">M44</f>
        <v>2981235.0276893284</v>
      </c>
      <c r="G86" s="48">
        <f t="shared" ref="G86:G123" si="12">N3</f>
        <v>226458704.45614403</v>
      </c>
      <c r="H86" s="48">
        <f t="shared" ref="H86:H123" si="13">O44</f>
        <v>12735.626828813185</v>
      </c>
      <c r="I86" s="48">
        <f t="shared" si="0"/>
        <v>5154410.9212426292</v>
      </c>
      <c r="J86" s="53">
        <f t="shared" si="1"/>
        <v>41402975.409206867</v>
      </c>
      <c r="K86" s="48">
        <f t="shared" ref="K86:K123" si="14">S44</f>
        <v>183420.38449710727</v>
      </c>
      <c r="L86" s="48">
        <f t="shared" si="2"/>
        <v>2166.525050486779</v>
      </c>
      <c r="M86" s="48">
        <f t="shared" si="2"/>
        <v>43672.47803720332</v>
      </c>
      <c r="N86" s="48">
        <f t="shared" si="2"/>
        <v>1741.2665586827818</v>
      </c>
      <c r="O86" s="48">
        <f t="shared" si="2"/>
        <v>1558.0071045515417</v>
      </c>
      <c r="P86" t="s">
        <v>143</v>
      </c>
      <c r="Q86" s="56">
        <f>Y44</f>
        <v>0.92</v>
      </c>
      <c r="R86" s="56">
        <f t="shared" si="3"/>
        <v>1.32</v>
      </c>
      <c r="S86" s="56">
        <f t="shared" si="3"/>
        <v>1.25</v>
      </c>
      <c r="T86" s="56">
        <f t="shared" si="3"/>
        <v>6.21</v>
      </c>
      <c r="U86" s="56">
        <f>AC44</f>
        <v>2.76</v>
      </c>
      <c r="V86" s="56">
        <f>AD3</f>
        <v>1.18</v>
      </c>
      <c r="W86" s="56">
        <f>AE44</f>
        <v>4.1500000000000004</v>
      </c>
      <c r="X86" s="56">
        <f t="shared" si="4"/>
        <v>0.79</v>
      </c>
      <c r="Y86" s="57">
        <f t="shared" si="5"/>
        <v>2.5</v>
      </c>
      <c r="Z86" s="56">
        <f t="shared" si="6"/>
        <v>0.27</v>
      </c>
      <c r="AA86" s="56">
        <f t="shared" si="6"/>
        <v>1.2</v>
      </c>
      <c r="AB86" s="56">
        <f t="shared" si="6"/>
        <v>1.04</v>
      </c>
      <c r="AC86" s="56">
        <f t="shared" si="6"/>
        <v>2.14</v>
      </c>
      <c r="AD86" s="56">
        <f t="shared" si="6"/>
        <v>2.0699999999999998</v>
      </c>
    </row>
    <row r="87" spans="1:39" x14ac:dyDescent="0.25">
      <c r="A87" t="s">
        <v>77</v>
      </c>
      <c r="B87" s="49">
        <f t="shared" si="7"/>
        <v>1283.6266667158202</v>
      </c>
      <c r="C87" s="49">
        <f t="shared" si="8"/>
        <v>104818483.05629383</v>
      </c>
      <c r="D87" s="49">
        <f t="shared" si="9"/>
        <v>1293099.1971625572</v>
      </c>
      <c r="E87" s="49">
        <f t="shared" si="10"/>
        <v>1125227.4293277191</v>
      </c>
      <c r="F87" s="49">
        <f t="shared" si="11"/>
        <v>1755822.3427584257</v>
      </c>
      <c r="G87" s="49">
        <f t="shared" si="12"/>
        <v>206839103.31534037</v>
      </c>
      <c r="H87" s="49">
        <f t="shared" si="13"/>
        <v>3295.0145639639723</v>
      </c>
      <c r="I87" s="49">
        <f t="shared" si="0"/>
        <v>5036153.0350451423</v>
      </c>
      <c r="J87" s="49">
        <f t="shared" si="1"/>
        <v>33874414.21478834</v>
      </c>
      <c r="K87" s="49">
        <f t="shared" si="14"/>
        <v>160132.32312111522</v>
      </c>
      <c r="L87" s="50">
        <f t="shared" si="2"/>
        <v>127.36857051149232</v>
      </c>
      <c r="M87" s="49">
        <f t="shared" si="2"/>
        <v>21787.274175299175</v>
      </c>
      <c r="N87" s="49">
        <f t="shared" si="2"/>
        <v>494.97704637799455</v>
      </c>
      <c r="O87" s="49">
        <f t="shared" si="2"/>
        <v>879.153791579325</v>
      </c>
      <c r="P87" t="s">
        <v>143</v>
      </c>
      <c r="Q87" s="58">
        <f t="shared" ref="Q87:Q123" si="15">Y45</f>
        <v>1.86</v>
      </c>
      <c r="R87" s="58">
        <f t="shared" ref="R87:R123" si="16">Z4</f>
        <v>0.88</v>
      </c>
      <c r="S87" s="58">
        <f t="shared" ref="S87:S123" si="17">AA4</f>
        <v>0.53</v>
      </c>
      <c r="T87" s="58">
        <f t="shared" ref="T87:T123" si="18">AB4</f>
        <v>6.53</v>
      </c>
      <c r="U87" s="58">
        <f t="shared" ref="U87:U123" si="19">AC45</f>
        <v>2.5099999999999998</v>
      </c>
      <c r="V87" s="58">
        <f t="shared" ref="V87:V123" si="20">AD4</f>
        <v>0.28000000000000003</v>
      </c>
      <c r="W87" s="58">
        <f t="shared" ref="W87:W123" si="21">AE45</f>
        <v>2.31</v>
      </c>
      <c r="X87" s="58">
        <f t="shared" si="4"/>
        <v>0.9</v>
      </c>
      <c r="Y87" s="58">
        <f t="shared" si="5"/>
        <v>1.6</v>
      </c>
      <c r="Z87" s="58">
        <f t="shared" ref="Z87:Z123" si="22">AI45</f>
        <v>0.28999999999999998</v>
      </c>
      <c r="AA87" s="60">
        <f t="shared" ref="AA87:AA123" si="23">AJ45</f>
        <v>4.4400000000000004</v>
      </c>
      <c r="AB87" s="58">
        <f t="shared" ref="AB87:AB123" si="24">AK45</f>
        <v>2.02</v>
      </c>
      <c r="AC87" s="58">
        <f t="shared" ref="AC87:AC123" si="25">AL45</f>
        <v>0.37</v>
      </c>
      <c r="AD87" s="58">
        <f t="shared" ref="AD87:AD123" si="26">AM45</f>
        <v>0.57999999999999996</v>
      </c>
    </row>
    <row r="88" spans="1:39" x14ac:dyDescent="0.25">
      <c r="A88" t="s">
        <v>123</v>
      </c>
      <c r="B88" s="49">
        <f t="shared" si="7"/>
        <v>3297.6534311841529</v>
      </c>
      <c r="C88" s="49">
        <f t="shared" si="8"/>
        <v>102992455.88616404</v>
      </c>
      <c r="D88" s="49">
        <f t="shared" si="9"/>
        <v>10837925.880917186</v>
      </c>
      <c r="E88" s="49">
        <f t="shared" si="10"/>
        <v>8437984.5786517691</v>
      </c>
      <c r="F88" s="49">
        <f t="shared" si="11"/>
        <v>7924811.4734790921</v>
      </c>
      <c r="G88" s="49">
        <f t="shared" si="12"/>
        <v>227773323.59524024</v>
      </c>
      <c r="H88" s="49">
        <f t="shared" si="13"/>
        <v>27433.584573675722</v>
      </c>
      <c r="I88" s="49">
        <f t="shared" si="0"/>
        <v>5877243.1891323896</v>
      </c>
      <c r="J88" s="52">
        <f t="shared" si="1"/>
        <v>63516034.465315841</v>
      </c>
      <c r="K88" s="49">
        <f t="shared" si="14"/>
        <v>219308.01137960385</v>
      </c>
      <c r="L88" s="49">
        <f t="shared" si="2"/>
        <v>1051.5537981534851</v>
      </c>
      <c r="M88" s="49">
        <f t="shared" si="2"/>
        <v>120157.49378060164</v>
      </c>
      <c r="N88" s="49">
        <f t="shared" si="2"/>
        <v>5060.9541087600892</v>
      </c>
      <c r="O88" s="49">
        <f t="shared" si="2"/>
        <v>1398.3898198133531</v>
      </c>
      <c r="P88" t="s">
        <v>143</v>
      </c>
      <c r="Q88" s="58">
        <f t="shared" si="15"/>
        <v>2.27</v>
      </c>
      <c r="R88" s="58">
        <f t="shared" si="16"/>
        <v>0.6</v>
      </c>
      <c r="S88" s="58">
        <f t="shared" si="17"/>
        <v>0.12</v>
      </c>
      <c r="T88" s="58">
        <f t="shared" si="18"/>
        <v>5.49</v>
      </c>
      <c r="U88" s="58">
        <f t="shared" si="19"/>
        <v>1.43</v>
      </c>
      <c r="V88" s="58">
        <f t="shared" si="20"/>
        <v>0.2</v>
      </c>
      <c r="W88" s="58">
        <f t="shared" si="21"/>
        <v>2.62</v>
      </c>
      <c r="X88" s="58">
        <f t="shared" si="4"/>
        <v>0.4</v>
      </c>
      <c r="Y88" s="59">
        <f t="shared" si="5"/>
        <v>3.95</v>
      </c>
      <c r="Z88" s="58">
        <f t="shared" si="22"/>
        <v>0.42</v>
      </c>
      <c r="AA88" s="58">
        <f t="shared" si="23"/>
        <v>2.12</v>
      </c>
      <c r="AB88" s="58">
        <f t="shared" si="24"/>
        <v>0.75</v>
      </c>
      <c r="AC88" s="58">
        <f t="shared" si="25"/>
        <v>1.03</v>
      </c>
      <c r="AD88" s="58">
        <f t="shared" si="26"/>
        <v>1.06</v>
      </c>
    </row>
    <row r="89" spans="1:39" x14ac:dyDescent="0.25">
      <c r="A89" t="s">
        <v>79</v>
      </c>
      <c r="B89" s="49">
        <f t="shared" si="7"/>
        <v>2118.6002482222661</v>
      </c>
      <c r="C89" s="49">
        <f t="shared" si="8"/>
        <v>94212565.684539497</v>
      </c>
      <c r="D89" s="49">
        <f t="shared" si="9"/>
        <v>3185990.8387208306</v>
      </c>
      <c r="E89" s="49">
        <f t="shared" si="10"/>
        <v>2560779.7999161528</v>
      </c>
      <c r="F89" s="49">
        <f t="shared" si="11"/>
        <v>3990755.3062798707</v>
      </c>
      <c r="G89" s="49">
        <f t="shared" si="12"/>
        <v>203311108.48347607</v>
      </c>
      <c r="H89" s="49">
        <f t="shared" si="13"/>
        <v>2487.2325494769721</v>
      </c>
      <c r="I89" s="49">
        <f t="shared" si="0"/>
        <v>5304108.6876035957</v>
      </c>
      <c r="J89" s="52">
        <f t="shared" si="1"/>
        <v>44266195.103338726</v>
      </c>
      <c r="K89" s="49">
        <f t="shared" si="14"/>
        <v>186822.02188869077</v>
      </c>
      <c r="L89" s="50">
        <f t="shared" si="2"/>
        <v>120.73743350083883</v>
      </c>
      <c r="M89" s="49">
        <f t="shared" si="2"/>
        <v>35682.778374261638</v>
      </c>
      <c r="N89" s="49">
        <f t="shared" si="2"/>
        <v>936.6988194241751</v>
      </c>
      <c r="O89" s="49">
        <f t="shared" si="2"/>
        <v>426.61940482286104</v>
      </c>
      <c r="P89" t="s">
        <v>143</v>
      </c>
      <c r="Q89" s="58">
        <f t="shared" si="15"/>
        <v>2.04</v>
      </c>
      <c r="R89" s="58">
        <f t="shared" si="16"/>
        <v>1.1100000000000001</v>
      </c>
      <c r="S89" s="58">
        <f t="shared" si="17"/>
        <v>0.83</v>
      </c>
      <c r="T89" s="58">
        <f t="shared" si="18"/>
        <v>5.15</v>
      </c>
      <c r="U89" s="58">
        <f t="shared" si="19"/>
        <v>1.68</v>
      </c>
      <c r="V89" s="58">
        <f t="shared" si="20"/>
        <v>1.18</v>
      </c>
      <c r="W89" s="58">
        <f t="shared" si="21"/>
        <v>4.46</v>
      </c>
      <c r="X89" s="58">
        <f t="shared" si="4"/>
        <v>0.7</v>
      </c>
      <c r="Y89" s="59">
        <f t="shared" si="5"/>
        <v>1.66</v>
      </c>
      <c r="Z89" s="58">
        <f t="shared" si="22"/>
        <v>0.5</v>
      </c>
      <c r="AA89" s="60">
        <f t="shared" si="23"/>
        <v>9.07</v>
      </c>
      <c r="AB89" s="58">
        <f t="shared" si="24"/>
        <v>0.83</v>
      </c>
      <c r="AC89" s="58">
        <f t="shared" si="25"/>
        <v>2.25</v>
      </c>
      <c r="AD89" s="58">
        <f t="shared" si="26"/>
        <v>2.5299999999999998</v>
      </c>
    </row>
    <row r="90" spans="1:39" x14ac:dyDescent="0.25">
      <c r="A90" t="s">
        <v>125</v>
      </c>
      <c r="B90" s="49">
        <f t="shared" si="7"/>
        <v>3840.0394122727366</v>
      </c>
      <c r="C90" s="49">
        <f t="shared" si="8"/>
        <v>100266078.13390033</v>
      </c>
      <c r="D90" s="49">
        <f t="shared" si="9"/>
        <v>16950597.438407283</v>
      </c>
      <c r="E90" s="49">
        <f t="shared" si="10"/>
        <v>13049364.529732628</v>
      </c>
      <c r="F90" s="49">
        <f t="shared" si="11"/>
        <v>12105038.168160744</v>
      </c>
      <c r="G90" s="49">
        <f t="shared" si="12"/>
        <v>258671307.9057771</v>
      </c>
      <c r="H90" s="49">
        <f t="shared" si="13"/>
        <v>35515.857475010758</v>
      </c>
      <c r="I90" s="52">
        <f t="shared" si="0"/>
        <v>8054029.4542444022</v>
      </c>
      <c r="J90" s="52">
        <f t="shared" si="1"/>
        <v>52429056.387818053</v>
      </c>
      <c r="K90" s="49">
        <f t="shared" si="14"/>
        <v>218143.08398356862</v>
      </c>
      <c r="L90" s="49">
        <f t="shared" si="2"/>
        <v>4192.5938914380995</v>
      </c>
      <c r="M90" s="49">
        <f t="shared" si="2"/>
        <v>200515.36002530041</v>
      </c>
      <c r="N90" s="49">
        <f t="shared" si="2"/>
        <v>23056.261677234845</v>
      </c>
      <c r="O90" s="49">
        <f t="shared" si="2"/>
        <v>4905.7154515680395</v>
      </c>
      <c r="P90" t="s">
        <v>143</v>
      </c>
      <c r="Q90" s="58">
        <f t="shared" si="15"/>
        <v>0.87</v>
      </c>
      <c r="R90" s="58">
        <f t="shared" si="16"/>
        <v>10.87</v>
      </c>
      <c r="S90" s="58">
        <f t="shared" si="17"/>
        <v>10.97</v>
      </c>
      <c r="T90" s="58">
        <f t="shared" si="18"/>
        <v>8</v>
      </c>
      <c r="U90" s="58">
        <f t="shared" si="19"/>
        <v>2.27</v>
      </c>
      <c r="V90" s="58">
        <f t="shared" si="20"/>
        <v>11.12</v>
      </c>
      <c r="W90" s="58">
        <f t="shared" si="21"/>
        <v>2.75</v>
      </c>
      <c r="X90" s="59">
        <f t="shared" si="4"/>
        <v>10.53</v>
      </c>
      <c r="Y90" s="59">
        <f t="shared" si="5"/>
        <v>0.88</v>
      </c>
      <c r="Z90" s="58">
        <f t="shared" si="22"/>
        <v>0.92</v>
      </c>
      <c r="AA90" s="58">
        <f t="shared" si="23"/>
        <v>2.1</v>
      </c>
      <c r="AB90" s="58">
        <f t="shared" si="24"/>
        <v>0.26</v>
      </c>
      <c r="AC90" s="58">
        <f t="shared" si="25"/>
        <v>0.27</v>
      </c>
      <c r="AD90" s="58">
        <f t="shared" si="26"/>
        <v>0.45</v>
      </c>
    </row>
    <row r="91" spans="1:39" x14ac:dyDescent="0.25">
      <c r="A91" t="s">
        <v>81</v>
      </c>
      <c r="B91" s="49">
        <f t="shared" si="7"/>
        <v>1960.42461969087</v>
      </c>
      <c r="C91" s="49">
        <f t="shared" si="8"/>
        <v>87103366.036875248</v>
      </c>
      <c r="D91" s="49">
        <f t="shared" si="9"/>
        <v>5040558.9968281668</v>
      </c>
      <c r="E91" s="49">
        <f t="shared" si="10"/>
        <v>3274600.9147226345</v>
      </c>
      <c r="F91" s="49">
        <f t="shared" si="11"/>
        <v>5881474.2500180965</v>
      </c>
      <c r="G91" s="49">
        <f t="shared" si="12"/>
        <v>206087190.68616796</v>
      </c>
      <c r="H91" s="49">
        <f t="shared" si="13"/>
        <v>2971.7977215593996</v>
      </c>
      <c r="I91" s="49">
        <f t="shared" si="0"/>
        <v>6755993.9934177063</v>
      </c>
      <c r="J91" s="49">
        <f t="shared" si="1"/>
        <v>27591871.120943617</v>
      </c>
      <c r="K91" s="49">
        <f t="shared" si="14"/>
        <v>160733.57737442979</v>
      </c>
      <c r="L91" s="50">
        <f t="shared" si="2"/>
        <v>157.50728315210304</v>
      </c>
      <c r="M91" s="49">
        <f t="shared" si="2"/>
        <v>71739.958484036746</v>
      </c>
      <c r="N91" s="49">
        <f t="shared" si="2"/>
        <v>2220.3316759863887</v>
      </c>
      <c r="O91" s="49">
        <f t="shared" si="2"/>
        <v>1524.3739223130378</v>
      </c>
      <c r="P91" t="s">
        <v>143</v>
      </c>
      <c r="Q91" s="58">
        <f t="shared" si="15"/>
        <v>1.31</v>
      </c>
      <c r="R91" s="58">
        <f t="shared" si="16"/>
        <v>0.25</v>
      </c>
      <c r="S91" s="58">
        <f t="shared" si="17"/>
        <v>0.37</v>
      </c>
      <c r="T91" s="58">
        <f t="shared" si="18"/>
        <v>23.25</v>
      </c>
      <c r="U91" s="58">
        <f>AC49</f>
        <v>1.27</v>
      </c>
      <c r="V91" s="58">
        <f t="shared" si="20"/>
        <v>0.79</v>
      </c>
      <c r="W91" s="58">
        <f t="shared" si="21"/>
        <v>2.64</v>
      </c>
      <c r="X91" s="58">
        <f t="shared" si="4"/>
        <v>0.19</v>
      </c>
      <c r="Y91" s="58">
        <f t="shared" si="5"/>
        <v>21.23</v>
      </c>
      <c r="Z91" s="58">
        <f t="shared" si="22"/>
        <v>1.25</v>
      </c>
      <c r="AA91" s="60">
        <f t="shared" si="23"/>
        <v>1.88</v>
      </c>
      <c r="AB91" s="58">
        <f t="shared" si="24"/>
        <v>0.76</v>
      </c>
      <c r="AC91" s="58">
        <f t="shared" si="25"/>
        <v>0.22</v>
      </c>
      <c r="AD91" s="58">
        <f t="shared" si="26"/>
        <v>1.41</v>
      </c>
    </row>
    <row r="92" spans="1:39" x14ac:dyDescent="0.25">
      <c r="A92" t="s">
        <v>127</v>
      </c>
      <c r="B92" s="49">
        <f t="shared" si="7"/>
        <v>4101.5297190522115</v>
      </c>
      <c r="C92" s="49">
        <f t="shared" si="8"/>
        <v>100451108.27978829</v>
      </c>
      <c r="D92" s="49">
        <f t="shared" si="9"/>
        <v>14513562.413789742</v>
      </c>
      <c r="E92" s="49">
        <f t="shared" si="10"/>
        <v>8418420.3038262278</v>
      </c>
      <c r="F92" s="49">
        <f t="shared" si="11"/>
        <v>10019912.081598055</v>
      </c>
      <c r="G92" s="49">
        <f t="shared" si="12"/>
        <v>212340502.72697565</v>
      </c>
      <c r="H92" s="49">
        <f t="shared" si="13"/>
        <v>41438.758960925741</v>
      </c>
      <c r="I92" s="49">
        <f t="shared" si="0"/>
        <v>5489585.7834541509</v>
      </c>
      <c r="J92" s="52">
        <f t="shared" si="1"/>
        <v>61109736.479114704</v>
      </c>
      <c r="K92" s="49">
        <f t="shared" si="14"/>
        <v>216368.79983004049</v>
      </c>
      <c r="L92" s="49">
        <f t="shared" si="2"/>
        <v>2827.1114385994106</v>
      </c>
      <c r="M92" s="49">
        <f t="shared" si="2"/>
        <v>148191.45479505754</v>
      </c>
      <c r="N92" s="49">
        <f t="shared" si="2"/>
        <v>2500.4409300023317</v>
      </c>
      <c r="O92" s="49">
        <f t="shared" si="2"/>
        <v>723.31303354180363</v>
      </c>
      <c r="P92" t="s">
        <v>143</v>
      </c>
      <c r="Q92" s="58">
        <f t="shared" si="15"/>
        <v>1.78</v>
      </c>
      <c r="R92" s="58">
        <f t="shared" si="16"/>
        <v>0.15</v>
      </c>
      <c r="S92" s="58">
        <f t="shared" si="17"/>
        <v>1.1200000000000001</v>
      </c>
      <c r="T92" s="58">
        <f t="shared" si="18"/>
        <v>4.51</v>
      </c>
      <c r="U92" s="58">
        <f t="shared" si="19"/>
        <v>1.17</v>
      </c>
      <c r="V92" s="58">
        <f t="shared" si="20"/>
        <v>0.36</v>
      </c>
      <c r="W92" s="58">
        <f t="shared" si="21"/>
        <v>0.96</v>
      </c>
      <c r="X92" s="58">
        <f t="shared" si="4"/>
        <v>0.26</v>
      </c>
      <c r="Y92" s="59">
        <f t="shared" si="5"/>
        <v>2.93</v>
      </c>
      <c r="Z92" s="58">
        <f t="shared" si="22"/>
        <v>0.18</v>
      </c>
      <c r="AA92" s="58">
        <f t="shared" si="23"/>
        <v>3.11</v>
      </c>
      <c r="AB92" s="58">
        <f t="shared" si="24"/>
        <v>0.81</v>
      </c>
      <c r="AC92" s="58">
        <f t="shared" si="25"/>
        <v>0.32</v>
      </c>
      <c r="AD92" s="58">
        <f t="shared" si="26"/>
        <v>0.71</v>
      </c>
    </row>
    <row r="93" spans="1:39" x14ac:dyDescent="0.25">
      <c r="A93" t="s">
        <v>83</v>
      </c>
      <c r="B93" s="49">
        <f t="shared" si="7"/>
        <v>3311.0378869259362</v>
      </c>
      <c r="C93" s="49">
        <f t="shared" si="8"/>
        <v>112401453.82818143</v>
      </c>
      <c r="D93" s="49">
        <f t="shared" si="9"/>
        <v>5093496.7408730071</v>
      </c>
      <c r="E93" s="49">
        <f t="shared" si="10"/>
        <v>4087325.5937520526</v>
      </c>
      <c r="F93" s="49">
        <f t="shared" si="11"/>
        <v>6916936.2906838674</v>
      </c>
      <c r="G93" s="49">
        <f t="shared" si="12"/>
        <v>230127393.10416248</v>
      </c>
      <c r="H93" s="49">
        <f t="shared" si="13"/>
        <v>11366.463395377781</v>
      </c>
      <c r="I93" s="49">
        <f t="shared" si="0"/>
        <v>5946980.4376526512</v>
      </c>
      <c r="J93" s="52">
        <f t="shared" si="1"/>
        <v>57551423.590186939</v>
      </c>
      <c r="K93" s="49">
        <f t="shared" si="14"/>
        <v>225650.20107559566</v>
      </c>
      <c r="L93" s="50">
        <f t="shared" si="2"/>
        <v>438.4002545397916</v>
      </c>
      <c r="M93" s="49">
        <f t="shared" si="2"/>
        <v>50945.34485263902</v>
      </c>
      <c r="N93" s="49">
        <f t="shared" si="2"/>
        <v>509.86297702199022</v>
      </c>
      <c r="O93" s="49">
        <f t="shared" si="2"/>
        <v>270.08404284819477</v>
      </c>
      <c r="P93" t="s">
        <v>143</v>
      </c>
      <c r="Q93" s="58">
        <f t="shared" si="15"/>
        <v>0.66</v>
      </c>
      <c r="R93" s="58">
        <f t="shared" si="16"/>
        <v>0.4</v>
      </c>
      <c r="S93" s="58">
        <f t="shared" si="17"/>
        <v>0.54</v>
      </c>
      <c r="T93" s="58">
        <f t="shared" si="18"/>
        <v>5.0999999999999996</v>
      </c>
      <c r="U93" s="58">
        <f t="shared" si="19"/>
        <v>2.02</v>
      </c>
      <c r="V93" s="58">
        <f t="shared" si="20"/>
        <v>0.24</v>
      </c>
      <c r="W93" s="58">
        <f t="shared" si="21"/>
        <v>4.55</v>
      </c>
      <c r="X93" s="58">
        <f t="shared" si="4"/>
        <v>0.37</v>
      </c>
      <c r="Y93" s="59">
        <f t="shared" si="5"/>
        <v>2.59</v>
      </c>
      <c r="Z93" s="58">
        <f t="shared" si="22"/>
        <v>0.05</v>
      </c>
      <c r="AA93" s="60">
        <f t="shared" si="23"/>
        <v>4.92</v>
      </c>
      <c r="AB93" s="58">
        <f t="shared" si="24"/>
        <v>0.77</v>
      </c>
      <c r="AC93" s="58">
        <f t="shared" si="25"/>
        <v>2.68</v>
      </c>
      <c r="AD93" s="58">
        <f t="shared" si="26"/>
        <v>1.84</v>
      </c>
    </row>
    <row r="94" spans="1:39" x14ac:dyDescent="0.25">
      <c r="A94" t="s">
        <v>129</v>
      </c>
      <c r="B94" s="49">
        <f t="shared" si="7"/>
        <v>1702.4461420555883</v>
      </c>
      <c r="C94" s="49">
        <f t="shared" si="8"/>
        <v>137294643.37419504</v>
      </c>
      <c r="D94" s="49">
        <f t="shared" si="9"/>
        <v>2658556.3274909779</v>
      </c>
      <c r="E94" s="49">
        <f t="shared" si="10"/>
        <v>2246712.4600014174</v>
      </c>
      <c r="F94" s="49">
        <f t="shared" si="11"/>
        <v>1664667.5921610594</v>
      </c>
      <c r="G94" s="49">
        <f t="shared" si="12"/>
        <v>230360139.88958898</v>
      </c>
      <c r="H94" s="49">
        <f t="shared" si="13"/>
        <v>27128.214020007606</v>
      </c>
      <c r="I94" s="49">
        <f t="shared" si="0"/>
        <v>1845685.5034284112</v>
      </c>
      <c r="J94" s="49">
        <f t="shared" si="1"/>
        <v>3328804.1779871215</v>
      </c>
      <c r="K94" s="49">
        <f t="shared" si="14"/>
        <v>61932.707859009963</v>
      </c>
      <c r="L94" s="49">
        <f t="shared" si="2"/>
        <v>866.29430103890957</v>
      </c>
      <c r="M94" s="49">
        <f t="shared" si="2"/>
        <v>56024.785694652746</v>
      </c>
      <c r="N94" s="49">
        <f t="shared" si="2"/>
        <v>935.01910988959548</v>
      </c>
      <c r="O94" s="49">
        <f t="shared" si="2"/>
        <v>1531.8398183297629</v>
      </c>
      <c r="P94" t="s">
        <v>143</v>
      </c>
      <c r="Q94" s="58">
        <f t="shared" si="15"/>
        <v>1.32</v>
      </c>
      <c r="R94" s="58">
        <f t="shared" si="16"/>
        <v>0.19</v>
      </c>
      <c r="S94" s="58">
        <f t="shared" si="17"/>
        <v>0.63</v>
      </c>
      <c r="T94" s="58">
        <f t="shared" si="18"/>
        <v>9.0399999999999991</v>
      </c>
      <c r="U94" s="58">
        <f t="shared" si="19"/>
        <v>1.49</v>
      </c>
      <c r="V94" s="58">
        <f t="shared" si="20"/>
        <v>1.3</v>
      </c>
      <c r="W94" s="58">
        <f t="shared" si="21"/>
        <v>1.1299999999999999</v>
      </c>
      <c r="X94" s="58">
        <f t="shared" si="4"/>
        <v>0.52</v>
      </c>
      <c r="Y94" s="58">
        <f t="shared" si="5"/>
        <v>2.08</v>
      </c>
      <c r="Z94" s="58">
        <f t="shared" si="22"/>
        <v>0.34</v>
      </c>
      <c r="AA94" s="58">
        <f t="shared" si="23"/>
        <v>1.25</v>
      </c>
      <c r="AB94" s="58">
        <f t="shared" si="24"/>
        <v>1.07</v>
      </c>
      <c r="AC94" s="58">
        <f t="shared" si="25"/>
        <v>1.1599999999999999</v>
      </c>
      <c r="AD94" s="58">
        <f t="shared" si="26"/>
        <v>0.75</v>
      </c>
    </row>
    <row r="95" spans="1:39" x14ac:dyDescent="0.25">
      <c r="A95" t="s">
        <v>85</v>
      </c>
      <c r="B95" s="49">
        <f t="shared" si="7"/>
        <v>1737.6908536223725</v>
      </c>
      <c r="C95" s="49">
        <f t="shared" si="8"/>
        <v>140323035.65450791</v>
      </c>
      <c r="D95" s="49">
        <f t="shared" si="9"/>
        <v>1055364.1390337641</v>
      </c>
      <c r="E95" s="49">
        <f t="shared" si="10"/>
        <v>1136545.9958825153</v>
      </c>
      <c r="F95" s="49">
        <f t="shared" si="11"/>
        <v>1429748.1653095987</v>
      </c>
      <c r="G95" s="49">
        <f t="shared" si="12"/>
        <v>231780084.04643425</v>
      </c>
      <c r="H95" s="49">
        <f t="shared" si="13"/>
        <v>1817.3208812547746</v>
      </c>
      <c r="I95" s="49">
        <f t="shared" si="0"/>
        <v>1994249.9617193202</v>
      </c>
      <c r="J95" s="49">
        <f t="shared" si="1"/>
        <v>1884830.9372710036</v>
      </c>
      <c r="K95" s="49">
        <f t="shared" si="14"/>
        <v>57197.9095725476</v>
      </c>
      <c r="L95" s="50">
        <f t="shared" si="2"/>
        <v>242.08326696266658</v>
      </c>
      <c r="M95" s="49">
        <f t="shared" si="2"/>
        <v>46660.40215653045</v>
      </c>
      <c r="N95" s="49">
        <f t="shared" si="2"/>
        <v>240.68624893402793</v>
      </c>
      <c r="O95" s="49">
        <f t="shared" si="2"/>
        <v>1017.4282728571098</v>
      </c>
      <c r="P95" t="s">
        <v>143</v>
      </c>
      <c r="Q95" s="58">
        <f t="shared" si="15"/>
        <v>7.95</v>
      </c>
      <c r="R95" s="58">
        <f t="shared" si="16"/>
        <v>17.93</v>
      </c>
      <c r="S95" s="58">
        <f t="shared" si="17"/>
        <v>18.04</v>
      </c>
      <c r="T95" s="58">
        <f t="shared" si="18"/>
        <v>19.170000000000002</v>
      </c>
      <c r="U95" s="58">
        <f t="shared" si="19"/>
        <v>2.0499999999999998</v>
      </c>
      <c r="V95" s="58">
        <f t="shared" si="20"/>
        <v>17.850000000000001</v>
      </c>
      <c r="W95" s="58">
        <f t="shared" si="21"/>
        <v>11.98</v>
      </c>
      <c r="X95" s="58">
        <f t="shared" si="4"/>
        <v>17.98</v>
      </c>
      <c r="Y95" s="58">
        <f t="shared" si="5"/>
        <v>6.14</v>
      </c>
      <c r="Z95" s="58">
        <f t="shared" si="22"/>
        <v>8.2799999999999994</v>
      </c>
      <c r="AA95" s="60">
        <f t="shared" si="23"/>
        <v>15.53</v>
      </c>
      <c r="AB95" s="58">
        <f t="shared" si="24"/>
        <v>8.49</v>
      </c>
      <c r="AC95" s="58">
        <f t="shared" si="25"/>
        <v>11.13</v>
      </c>
      <c r="AD95" s="58">
        <f t="shared" si="26"/>
        <v>8.3000000000000007</v>
      </c>
    </row>
    <row r="96" spans="1:39" x14ac:dyDescent="0.25">
      <c r="A96" t="s">
        <v>131</v>
      </c>
      <c r="B96" s="49">
        <f t="shared" si="7"/>
        <v>1815.0191097537522</v>
      </c>
      <c r="C96" s="49">
        <f t="shared" si="8"/>
        <v>136661136.53471512</v>
      </c>
      <c r="D96" s="49">
        <f t="shared" si="9"/>
        <v>2765495.4772229088</v>
      </c>
      <c r="E96" s="49">
        <f t="shared" si="10"/>
        <v>3205361.0595387267</v>
      </c>
      <c r="F96" s="49">
        <f t="shared" si="11"/>
        <v>1683533.9224152567</v>
      </c>
      <c r="G96" s="49">
        <f t="shared" si="12"/>
        <v>227463098.68125033</v>
      </c>
      <c r="H96" s="49">
        <f t="shared" si="13"/>
        <v>40452.334052532598</v>
      </c>
      <c r="I96" s="49">
        <f t="shared" si="0"/>
        <v>2517672.658200772</v>
      </c>
      <c r="J96" s="49">
        <f t="shared" si="1"/>
        <v>15933174.489863725</v>
      </c>
      <c r="K96" s="49">
        <f t="shared" si="14"/>
        <v>58614.606484281925</v>
      </c>
      <c r="L96" s="49">
        <f t="shared" si="2"/>
        <v>1824.0801104126074</v>
      </c>
      <c r="M96" s="49">
        <f t="shared" si="2"/>
        <v>84025.679443115238</v>
      </c>
      <c r="N96" s="49">
        <f t="shared" si="2"/>
        <v>1160.4121510440286</v>
      </c>
      <c r="O96" s="49">
        <f t="shared" si="2"/>
        <v>4073.4231850808087</v>
      </c>
      <c r="P96" t="s">
        <v>143</v>
      </c>
      <c r="Q96" s="58">
        <f t="shared" si="15"/>
        <v>1.1200000000000001</v>
      </c>
      <c r="R96" s="58">
        <f t="shared" si="16"/>
        <v>1.42</v>
      </c>
      <c r="S96" s="58">
        <f t="shared" si="17"/>
        <v>0.82</v>
      </c>
      <c r="T96" s="58">
        <f t="shared" si="18"/>
        <v>5.18</v>
      </c>
      <c r="U96" s="58">
        <f t="shared" si="19"/>
        <v>2.34</v>
      </c>
      <c r="V96" s="58">
        <f t="shared" si="20"/>
        <v>0.72</v>
      </c>
      <c r="W96" s="58">
        <f t="shared" si="21"/>
        <v>1.9</v>
      </c>
      <c r="X96" s="58">
        <f t="shared" si="4"/>
        <v>0.56000000000000005</v>
      </c>
      <c r="Y96" s="58">
        <f t="shared" si="5"/>
        <v>1.56</v>
      </c>
      <c r="Z96" s="58">
        <f t="shared" si="22"/>
        <v>0.57999999999999996</v>
      </c>
      <c r="AA96" s="58">
        <f t="shared" si="23"/>
        <v>0.63</v>
      </c>
      <c r="AB96" s="58">
        <f t="shared" si="24"/>
        <v>0.47</v>
      </c>
      <c r="AC96" s="58">
        <f t="shared" si="25"/>
        <v>0.35</v>
      </c>
      <c r="AD96" s="58">
        <f t="shared" si="26"/>
        <v>0.35</v>
      </c>
    </row>
    <row r="97" spans="1:30" x14ac:dyDescent="0.25">
      <c r="A97" t="s">
        <v>87</v>
      </c>
      <c r="B97" s="49">
        <f t="shared" si="7"/>
        <v>1479.3773067753086</v>
      </c>
      <c r="C97" s="49">
        <f t="shared" si="8"/>
        <v>128658043.66550992</v>
      </c>
      <c r="D97" s="49">
        <f t="shared" si="9"/>
        <v>596344.76422669948</v>
      </c>
      <c r="E97" s="49">
        <f t="shared" si="10"/>
        <v>920445.17956729699</v>
      </c>
      <c r="F97" s="49">
        <f t="shared" si="11"/>
        <v>1103621.0821473347</v>
      </c>
      <c r="G97" s="49">
        <f t="shared" si="12"/>
        <v>211784889.58801955</v>
      </c>
      <c r="H97" s="49">
        <f t="shared" si="13"/>
        <v>61.12301253948376</v>
      </c>
      <c r="I97" s="49">
        <f t="shared" si="0"/>
        <v>2194061.5996087724</v>
      </c>
      <c r="J97" s="49">
        <f t="shared" si="1"/>
        <v>257473.2269263365</v>
      </c>
      <c r="K97" s="49">
        <f t="shared" si="14"/>
        <v>50641.918913860805</v>
      </c>
      <c r="L97" s="50">
        <f t="shared" si="2"/>
        <v>41.884293838531491</v>
      </c>
      <c r="M97" s="49">
        <f t="shared" si="2"/>
        <v>45210.98894723782</v>
      </c>
      <c r="N97" s="50">
        <f t="shared" si="2"/>
        <v>59.319382661269486</v>
      </c>
      <c r="O97" s="49">
        <f t="shared" si="2"/>
        <v>1996.2174685435991</v>
      </c>
      <c r="P97" t="s">
        <v>143</v>
      </c>
      <c r="Q97" s="58">
        <f t="shared" si="15"/>
        <v>1.65</v>
      </c>
      <c r="R97" s="58">
        <f t="shared" si="16"/>
        <v>1.06</v>
      </c>
      <c r="S97" s="58">
        <f t="shared" si="17"/>
        <v>0.86</v>
      </c>
      <c r="T97" s="58">
        <f t="shared" si="18"/>
        <v>10.02</v>
      </c>
      <c r="U97" s="58">
        <f t="shared" si="19"/>
        <v>1.74</v>
      </c>
      <c r="V97" s="58">
        <f t="shared" si="20"/>
        <v>0.47</v>
      </c>
      <c r="W97" s="58">
        <f t="shared" si="21"/>
        <v>55.37</v>
      </c>
      <c r="X97" s="58">
        <f t="shared" si="4"/>
        <v>0.64</v>
      </c>
      <c r="Y97" s="58">
        <f t="shared" si="5"/>
        <v>2.54</v>
      </c>
      <c r="Z97" s="58">
        <f t="shared" si="22"/>
        <v>0.27</v>
      </c>
      <c r="AA97" s="60">
        <f t="shared" si="23"/>
        <v>18.84</v>
      </c>
      <c r="AB97" s="58">
        <f t="shared" si="24"/>
        <v>0.85</v>
      </c>
      <c r="AC97" s="60">
        <f t="shared" si="25"/>
        <v>3.44</v>
      </c>
      <c r="AD97" s="58">
        <f t="shared" si="26"/>
        <v>0.57999999999999996</v>
      </c>
    </row>
    <row r="98" spans="1:30" x14ac:dyDescent="0.25">
      <c r="A98" t="s">
        <v>133</v>
      </c>
      <c r="B98" s="49">
        <f t="shared" si="7"/>
        <v>1719.9112775487733</v>
      </c>
      <c r="C98" s="49">
        <f t="shared" si="8"/>
        <v>130256494.51788342</v>
      </c>
      <c r="D98" s="49">
        <f t="shared" si="9"/>
        <v>2740972.8250909131</v>
      </c>
      <c r="E98" s="49">
        <f t="shared" si="10"/>
        <v>3197935.5966639873</v>
      </c>
      <c r="F98" s="49">
        <f t="shared" si="11"/>
        <v>1659332.4729796741</v>
      </c>
      <c r="G98" s="49">
        <f t="shared" si="12"/>
        <v>219920869.48530024</v>
      </c>
      <c r="H98" s="49">
        <f t="shared" si="13"/>
        <v>40662.76279939201</v>
      </c>
      <c r="I98" s="49">
        <f t="shared" si="0"/>
        <v>2533591.303427143</v>
      </c>
      <c r="J98" s="49">
        <f t="shared" si="1"/>
        <v>16068048.907204503</v>
      </c>
      <c r="K98" s="49">
        <f t="shared" si="14"/>
        <v>62929.019060743194</v>
      </c>
      <c r="L98" s="49">
        <f t="shared" si="2"/>
        <v>1861.3293564425232</v>
      </c>
      <c r="M98" s="49">
        <f t="shared" si="2"/>
        <v>192089.51375238449</v>
      </c>
      <c r="N98" s="49">
        <f t="shared" si="2"/>
        <v>1073.1970829515669</v>
      </c>
      <c r="O98" s="49">
        <f t="shared" si="2"/>
        <v>5326.477498734509</v>
      </c>
      <c r="P98" t="s">
        <v>143</v>
      </c>
      <c r="Q98" s="58">
        <f t="shared" si="15"/>
        <v>0.44</v>
      </c>
      <c r="R98" s="58">
        <f t="shared" si="16"/>
        <v>0.89</v>
      </c>
      <c r="S98" s="58">
        <f t="shared" si="17"/>
        <v>0.75</v>
      </c>
      <c r="T98" s="58">
        <f t="shared" si="18"/>
        <v>4.75</v>
      </c>
      <c r="U98" s="58">
        <f t="shared" si="19"/>
        <v>2.62</v>
      </c>
      <c r="V98" s="58">
        <f t="shared" si="20"/>
        <v>0.49</v>
      </c>
      <c r="W98" s="58">
        <f t="shared" si="21"/>
        <v>1.79</v>
      </c>
      <c r="X98" s="58">
        <f t="shared" si="4"/>
        <v>1.38</v>
      </c>
      <c r="Y98" s="58">
        <f t="shared" si="5"/>
        <v>4.82</v>
      </c>
      <c r="Z98" s="58">
        <f t="shared" si="22"/>
        <v>0.75</v>
      </c>
      <c r="AA98" s="58">
        <f t="shared" si="23"/>
        <v>1.87</v>
      </c>
      <c r="AB98" s="58">
        <f t="shared" si="24"/>
        <v>0.4</v>
      </c>
      <c r="AC98" s="58">
        <f t="shared" si="25"/>
        <v>0.79</v>
      </c>
      <c r="AD98" s="58">
        <f t="shared" si="26"/>
        <v>0.2</v>
      </c>
    </row>
    <row r="99" spans="1:30" x14ac:dyDescent="0.25">
      <c r="A99" t="s">
        <v>89</v>
      </c>
      <c r="B99" s="49">
        <f t="shared" si="7"/>
        <v>1444.0914084377123</v>
      </c>
      <c r="C99" s="49">
        <f t="shared" si="8"/>
        <v>127116562.52597037</v>
      </c>
      <c r="D99" s="49">
        <f t="shared" si="9"/>
        <v>702208.61622861587</v>
      </c>
      <c r="E99" s="49">
        <f t="shared" si="10"/>
        <v>887823.02508147759</v>
      </c>
      <c r="F99" s="49">
        <f t="shared" si="11"/>
        <v>1140187.9934450709</v>
      </c>
      <c r="G99" s="49">
        <f t="shared" si="12"/>
        <v>209529360.05664098</v>
      </c>
      <c r="H99" s="49">
        <f t="shared" si="13"/>
        <v>31.410688712208479</v>
      </c>
      <c r="I99" s="49">
        <f t="shared" si="0"/>
        <v>1946411.3063075882</v>
      </c>
      <c r="J99" s="49">
        <f t="shared" si="1"/>
        <v>386898.58148467034</v>
      </c>
      <c r="K99" s="49">
        <f t="shared" si="14"/>
        <v>55398.851620449226</v>
      </c>
      <c r="L99" s="50">
        <f t="shared" si="2"/>
        <v>38.613139627109788</v>
      </c>
      <c r="M99" s="49">
        <f t="shared" si="2"/>
        <v>91971.296821670316</v>
      </c>
      <c r="N99" s="49">
        <f t="shared" si="2"/>
        <v>89.430432193357902</v>
      </c>
      <c r="O99" s="49">
        <f t="shared" si="2"/>
        <v>2838.9660689569323</v>
      </c>
      <c r="P99" t="s">
        <v>143</v>
      </c>
      <c r="Q99" s="58">
        <f t="shared" si="15"/>
        <v>0.83</v>
      </c>
      <c r="R99" s="58">
        <f t="shared" si="16"/>
        <v>0.7</v>
      </c>
      <c r="S99" s="58">
        <f t="shared" si="17"/>
        <v>0.61</v>
      </c>
      <c r="T99" s="58">
        <f t="shared" si="18"/>
        <v>10.77</v>
      </c>
      <c r="U99" s="58">
        <f t="shared" si="19"/>
        <v>2.37</v>
      </c>
      <c r="V99" s="58">
        <f t="shared" si="20"/>
        <v>0.24</v>
      </c>
      <c r="W99" s="58">
        <f t="shared" si="21"/>
        <v>63.74</v>
      </c>
      <c r="X99" s="58">
        <f t="shared" si="4"/>
        <v>0.92</v>
      </c>
      <c r="Y99" s="58">
        <f t="shared" si="5"/>
        <v>2.74</v>
      </c>
      <c r="Z99" s="58">
        <f t="shared" si="22"/>
        <v>0.51</v>
      </c>
      <c r="AA99" s="60">
        <f t="shared" si="23"/>
        <v>3.7</v>
      </c>
      <c r="AB99" s="58">
        <f t="shared" si="24"/>
        <v>1.71</v>
      </c>
      <c r="AC99" s="58">
        <f t="shared" si="25"/>
        <v>2.88</v>
      </c>
      <c r="AD99" s="58">
        <f t="shared" si="26"/>
        <v>0.91</v>
      </c>
    </row>
    <row r="100" spans="1:30" x14ac:dyDescent="0.25">
      <c r="A100" t="s">
        <v>135</v>
      </c>
      <c r="B100" s="49">
        <f t="shared" si="7"/>
        <v>3032.5394669976208</v>
      </c>
      <c r="C100" s="49">
        <f t="shared" si="8"/>
        <v>20945093.67871394</v>
      </c>
      <c r="D100" s="49">
        <f t="shared" si="9"/>
        <v>3177195.96729588</v>
      </c>
      <c r="E100" s="49">
        <f t="shared" si="10"/>
        <v>2680343.8796462645</v>
      </c>
      <c r="F100" s="49">
        <f t="shared" si="11"/>
        <v>130341.07173751177</v>
      </c>
      <c r="G100" s="49">
        <f t="shared" si="12"/>
        <v>431222516.91469872</v>
      </c>
      <c r="H100" s="49">
        <f t="shared" si="13"/>
        <v>3870.3461406294823</v>
      </c>
      <c r="I100" s="49">
        <f t="shared" si="0"/>
        <v>588250.32419456099</v>
      </c>
      <c r="J100" s="49">
        <f t="shared" si="1"/>
        <v>4030380.3868497983</v>
      </c>
      <c r="K100" s="49">
        <f t="shared" si="14"/>
        <v>317284.20199981722</v>
      </c>
      <c r="L100" s="50">
        <f t="shared" si="2"/>
        <v>47.903300238759513</v>
      </c>
      <c r="M100" s="49">
        <f t="shared" si="2"/>
        <v>7323.7932666287552</v>
      </c>
      <c r="N100" s="49">
        <f t="shared" si="2"/>
        <v>1769.2151933369466</v>
      </c>
      <c r="O100" s="49">
        <f t="shared" si="2"/>
        <v>53.715834577353768</v>
      </c>
      <c r="P100" t="s">
        <v>143</v>
      </c>
      <c r="Q100" s="58">
        <f t="shared" si="15"/>
        <v>0.9</v>
      </c>
      <c r="R100" s="58">
        <f t="shared" si="16"/>
        <v>12.73</v>
      </c>
      <c r="S100" s="58">
        <f t="shared" si="17"/>
        <v>11.51</v>
      </c>
      <c r="T100" s="58">
        <f t="shared" si="18"/>
        <v>7.58</v>
      </c>
      <c r="U100" s="58">
        <f t="shared" si="19"/>
        <v>2.3199999999999998</v>
      </c>
      <c r="V100" s="58">
        <f t="shared" si="20"/>
        <v>11.24</v>
      </c>
      <c r="W100" s="58">
        <f t="shared" si="21"/>
        <v>5.33</v>
      </c>
      <c r="X100" s="58">
        <f t="shared" si="4"/>
        <v>11.93</v>
      </c>
      <c r="Y100" s="58">
        <f t="shared" si="5"/>
        <v>2.61</v>
      </c>
      <c r="Z100" s="58">
        <f t="shared" si="22"/>
        <v>0.6</v>
      </c>
      <c r="AA100" s="60">
        <f t="shared" si="23"/>
        <v>6.08</v>
      </c>
      <c r="AB100" s="58">
        <f t="shared" si="24"/>
        <v>2.2200000000000002</v>
      </c>
      <c r="AC100" s="58">
        <f t="shared" si="25"/>
        <v>1.53</v>
      </c>
      <c r="AD100" s="58">
        <f t="shared" si="26"/>
        <v>1.71</v>
      </c>
    </row>
    <row r="101" spans="1:30" x14ac:dyDescent="0.25">
      <c r="A101" t="s">
        <v>91</v>
      </c>
      <c r="B101" s="49">
        <f t="shared" si="7"/>
        <v>1072.35550959185</v>
      </c>
      <c r="C101" s="49">
        <f t="shared" si="8"/>
        <v>6951115.4833726007</v>
      </c>
      <c r="D101" s="49">
        <f t="shared" si="9"/>
        <v>546493.42268266075</v>
      </c>
      <c r="E101" s="49">
        <f t="shared" si="10"/>
        <v>567557.40899591113</v>
      </c>
      <c r="F101" s="49">
        <f t="shared" si="11"/>
        <v>69990.754997678567</v>
      </c>
      <c r="G101" s="49">
        <f t="shared" si="12"/>
        <v>361832476.00316638</v>
      </c>
      <c r="H101" s="49">
        <f t="shared" si="13"/>
        <v>34.039872311157673</v>
      </c>
      <c r="I101" s="49">
        <f t="shared" si="0"/>
        <v>356020.37607599178</v>
      </c>
      <c r="J101" s="49">
        <f t="shared" si="1"/>
        <v>596812.94554209209</v>
      </c>
      <c r="K101" s="49">
        <f t="shared" si="14"/>
        <v>283665.60259298061</v>
      </c>
      <c r="L101" s="50">
        <f t="shared" ref="L101:L123" si="27">T59</f>
        <v>9.7541154575831914</v>
      </c>
      <c r="M101" s="49">
        <f t="shared" ref="M101:M123" si="28">U59</f>
        <v>5098.0183034429701</v>
      </c>
      <c r="N101" s="50">
        <f t="shared" ref="N101:N123" si="29">V59</f>
        <v>-5.3747166807091062</v>
      </c>
      <c r="O101" s="50">
        <f t="shared" ref="O101:O123" si="30">W59</f>
        <v>16.522277203661325</v>
      </c>
      <c r="P101" t="s">
        <v>143</v>
      </c>
      <c r="Q101" s="58">
        <f t="shared" si="15"/>
        <v>1.44</v>
      </c>
      <c r="R101" s="58">
        <f t="shared" si="16"/>
        <v>0.34</v>
      </c>
      <c r="S101" s="58">
        <f t="shared" si="17"/>
        <v>0.32</v>
      </c>
      <c r="T101" s="58">
        <f t="shared" si="18"/>
        <v>10.57</v>
      </c>
      <c r="U101" s="58">
        <f t="shared" si="19"/>
        <v>8.19</v>
      </c>
      <c r="V101" s="58">
        <f t="shared" si="20"/>
        <v>0.38</v>
      </c>
      <c r="W101" s="58">
        <f t="shared" si="21"/>
        <v>19.559999999999999</v>
      </c>
      <c r="X101" s="58">
        <f t="shared" si="4"/>
        <v>0.3</v>
      </c>
      <c r="Y101" s="58">
        <f t="shared" si="5"/>
        <v>3.57</v>
      </c>
      <c r="Z101" s="58">
        <f t="shared" si="22"/>
        <v>0.54</v>
      </c>
      <c r="AA101" s="60">
        <f t="shared" si="23"/>
        <v>59.43</v>
      </c>
      <c r="AB101" s="58">
        <f t="shared" si="24"/>
        <v>4.68</v>
      </c>
      <c r="AC101" s="60">
        <f t="shared" si="25"/>
        <v>56.6</v>
      </c>
      <c r="AD101" s="60">
        <f t="shared" si="26"/>
        <v>37.46</v>
      </c>
    </row>
    <row r="102" spans="1:30" x14ac:dyDescent="0.25">
      <c r="A102" t="s">
        <v>137</v>
      </c>
      <c r="B102" s="49">
        <f t="shared" si="7"/>
        <v>513.0559252752621</v>
      </c>
      <c r="C102" s="49">
        <f t="shared" si="8"/>
        <v>2020084.0844669393</v>
      </c>
      <c r="D102" s="49">
        <f t="shared" si="9"/>
        <v>508217.356693423</v>
      </c>
      <c r="E102" s="49">
        <f t="shared" si="10"/>
        <v>487441.17544494971</v>
      </c>
      <c r="F102" s="49">
        <f t="shared" si="11"/>
        <v>161906.99281227536</v>
      </c>
      <c r="G102" s="49">
        <f t="shared" si="12"/>
        <v>427110341.43496007</v>
      </c>
      <c r="H102" s="49">
        <f t="shared" si="13"/>
        <v>1501.3193878956442</v>
      </c>
      <c r="I102" s="49">
        <f t="shared" si="0"/>
        <v>110473.34836928574</v>
      </c>
      <c r="J102" s="49">
        <f t="shared" si="1"/>
        <v>1797139.6779929376</v>
      </c>
      <c r="K102" s="49">
        <f t="shared" si="14"/>
        <v>157040.77150697136</v>
      </c>
      <c r="L102" s="50">
        <f t="shared" si="27"/>
        <v>230.694935955153</v>
      </c>
      <c r="M102" s="49">
        <f t="shared" si="28"/>
        <v>7713.861921000429</v>
      </c>
      <c r="N102" s="50">
        <f t="shared" si="29"/>
        <v>39.049924054908715</v>
      </c>
      <c r="O102" s="49">
        <f t="shared" si="30"/>
        <v>292.37379035982934</v>
      </c>
      <c r="P102" t="s">
        <v>143</v>
      </c>
      <c r="Q102" s="58">
        <f t="shared" si="15"/>
        <v>1.1499999999999999</v>
      </c>
      <c r="R102" s="58">
        <f t="shared" si="16"/>
        <v>1.1200000000000001</v>
      </c>
      <c r="S102" s="58">
        <f t="shared" si="17"/>
        <v>1.63</v>
      </c>
      <c r="T102" s="58">
        <f t="shared" si="18"/>
        <v>9.1999999999999993</v>
      </c>
      <c r="U102" s="58">
        <f t="shared" si="19"/>
        <v>8.61</v>
      </c>
      <c r="V102" s="58">
        <f t="shared" si="20"/>
        <v>0.75</v>
      </c>
      <c r="W102" s="58">
        <f t="shared" si="21"/>
        <v>10.42</v>
      </c>
      <c r="X102" s="58">
        <f t="shared" si="4"/>
        <v>0.64</v>
      </c>
      <c r="Y102" s="58">
        <f t="shared" si="5"/>
        <v>1.3</v>
      </c>
      <c r="Z102" s="58">
        <f t="shared" si="22"/>
        <v>0.7</v>
      </c>
      <c r="AA102" s="60">
        <f t="shared" si="23"/>
        <v>6.97</v>
      </c>
      <c r="AB102" s="58">
        <f t="shared" si="24"/>
        <v>1.84</v>
      </c>
      <c r="AC102" s="60">
        <f t="shared" si="25"/>
        <v>6.93</v>
      </c>
      <c r="AD102" s="58">
        <f t="shared" si="26"/>
        <v>2.46</v>
      </c>
    </row>
    <row r="103" spans="1:30" x14ac:dyDescent="0.25">
      <c r="A103" t="s">
        <v>93</v>
      </c>
      <c r="B103" s="50">
        <f t="shared" si="7"/>
        <v>230.41917027140522</v>
      </c>
      <c r="C103" s="49">
        <f t="shared" si="8"/>
        <v>1562164.844089149</v>
      </c>
      <c r="D103" s="49">
        <f t="shared" si="9"/>
        <v>38553.198788471367</v>
      </c>
      <c r="E103" s="49">
        <f t="shared" si="10"/>
        <v>108262.57753459399</v>
      </c>
      <c r="F103" s="49">
        <f t="shared" si="11"/>
        <v>80866.346585718464</v>
      </c>
      <c r="G103" s="49">
        <f t="shared" si="12"/>
        <v>378047852.12976182</v>
      </c>
      <c r="H103" s="50">
        <f t="shared" si="13"/>
        <v>13.577559426737915</v>
      </c>
      <c r="I103" s="49">
        <f t="shared" si="0"/>
        <v>92106.347968348811</v>
      </c>
      <c r="J103" s="50">
        <f t="shared" si="1"/>
        <v>2851.0993352197393</v>
      </c>
      <c r="K103" s="49">
        <f t="shared" si="14"/>
        <v>136734.01022691361</v>
      </c>
      <c r="L103" s="50">
        <f t="shared" si="27"/>
        <v>28.952148777602908</v>
      </c>
      <c r="M103" s="49">
        <f t="shared" si="28"/>
        <v>5580.7762643724227</v>
      </c>
      <c r="N103" s="50">
        <f t="shared" si="29"/>
        <v>-14.775579376155967</v>
      </c>
      <c r="O103" s="49">
        <f t="shared" si="30"/>
        <v>166.72444296067883</v>
      </c>
      <c r="P103" t="s">
        <v>143</v>
      </c>
      <c r="Q103" s="60">
        <f t="shared" si="15"/>
        <v>2.4300000000000002</v>
      </c>
      <c r="R103" s="58">
        <f t="shared" si="16"/>
        <v>0.75</v>
      </c>
      <c r="S103" s="58">
        <f t="shared" si="17"/>
        <v>4.47</v>
      </c>
      <c r="T103" s="58">
        <f t="shared" si="18"/>
        <v>17.86</v>
      </c>
      <c r="U103" s="58">
        <f t="shared" si="19"/>
        <v>1.67</v>
      </c>
      <c r="V103" s="58">
        <f t="shared" si="20"/>
        <v>0.46</v>
      </c>
      <c r="W103" s="60">
        <f t="shared" si="21"/>
        <v>63.52</v>
      </c>
      <c r="X103" s="58">
        <f t="shared" si="4"/>
        <v>0.93</v>
      </c>
      <c r="Y103" s="60">
        <f t="shared" si="5"/>
        <v>3.94</v>
      </c>
      <c r="Z103" s="58">
        <f t="shared" si="22"/>
        <v>0.96</v>
      </c>
      <c r="AA103" s="60">
        <f t="shared" si="23"/>
        <v>38.18</v>
      </c>
      <c r="AB103" s="58">
        <f t="shared" si="24"/>
        <v>3.93</v>
      </c>
      <c r="AC103" s="60">
        <f t="shared" si="25"/>
        <v>19.95</v>
      </c>
      <c r="AD103" s="58">
        <f t="shared" si="26"/>
        <v>2.2200000000000002</v>
      </c>
    </row>
    <row r="104" spans="1:30" x14ac:dyDescent="0.25">
      <c r="A104" t="s">
        <v>139</v>
      </c>
      <c r="B104" s="49">
        <f t="shared" si="7"/>
        <v>50966.959312566971</v>
      </c>
      <c r="C104" s="49">
        <f t="shared" si="8"/>
        <v>41309044.89372433</v>
      </c>
      <c r="D104" s="49">
        <f t="shared" si="9"/>
        <v>35889710.501236692</v>
      </c>
      <c r="E104" s="49">
        <f t="shared" si="10"/>
        <v>28178953.081054945</v>
      </c>
      <c r="F104" s="49">
        <f t="shared" si="11"/>
        <v>280398.79274251894</v>
      </c>
      <c r="G104" s="49">
        <f t="shared" si="12"/>
        <v>269777399.7138139</v>
      </c>
      <c r="H104" s="49">
        <f t="shared" si="13"/>
        <v>38949.868195030453</v>
      </c>
      <c r="I104" s="49">
        <f t="shared" si="0"/>
        <v>3155265.7227365831</v>
      </c>
      <c r="J104" s="52">
        <f t="shared" si="1"/>
        <v>40159368.980175383</v>
      </c>
      <c r="K104" s="49">
        <f t="shared" si="14"/>
        <v>1026786.9646658931</v>
      </c>
      <c r="L104" s="49">
        <f t="shared" si="27"/>
        <v>9513.0272397784956</v>
      </c>
      <c r="M104" s="49">
        <f t="shared" si="28"/>
        <v>9275.5034957467851</v>
      </c>
      <c r="N104" s="49">
        <f t="shared" si="29"/>
        <v>1012.4952817622902</v>
      </c>
      <c r="O104" s="49">
        <f t="shared" si="30"/>
        <v>180.35701241729862</v>
      </c>
      <c r="P104" t="s">
        <v>143</v>
      </c>
      <c r="Q104" s="58">
        <f t="shared" si="15"/>
        <v>0.81</v>
      </c>
      <c r="R104" s="58">
        <f t="shared" si="16"/>
        <v>0.64</v>
      </c>
      <c r="S104" s="58">
        <f t="shared" si="17"/>
        <v>0.68</v>
      </c>
      <c r="T104" s="58">
        <f t="shared" si="18"/>
        <v>2.89</v>
      </c>
      <c r="U104" s="58">
        <f t="shared" si="19"/>
        <v>11.84</v>
      </c>
      <c r="V104" s="58">
        <f t="shared" si="20"/>
        <v>0.83</v>
      </c>
      <c r="W104" s="58">
        <f t="shared" si="21"/>
        <v>9.77</v>
      </c>
      <c r="X104" s="58">
        <f t="shared" si="4"/>
        <v>1.01</v>
      </c>
      <c r="Y104" s="59">
        <f t="shared" si="5"/>
        <v>2.29</v>
      </c>
      <c r="Z104" s="58">
        <f t="shared" si="22"/>
        <v>0.28999999999999998</v>
      </c>
      <c r="AA104" s="58">
        <f t="shared" si="23"/>
        <v>1</v>
      </c>
      <c r="AB104" s="58">
        <f t="shared" si="24"/>
        <v>3.39</v>
      </c>
      <c r="AC104" s="58">
        <f t="shared" si="25"/>
        <v>0.36</v>
      </c>
      <c r="AD104" s="58">
        <f t="shared" si="26"/>
        <v>5.26</v>
      </c>
    </row>
    <row r="105" spans="1:30" x14ac:dyDescent="0.25">
      <c r="A105" t="s">
        <v>98</v>
      </c>
      <c r="B105" s="49">
        <f t="shared" si="7"/>
        <v>26858.095250101098</v>
      </c>
      <c r="C105" s="49">
        <f t="shared" si="8"/>
        <v>23975342.793464158</v>
      </c>
      <c r="D105" s="49">
        <f t="shared" si="9"/>
        <v>15680109.624007003</v>
      </c>
      <c r="E105" s="49">
        <f t="shared" si="10"/>
        <v>14962026.525610285</v>
      </c>
      <c r="F105" s="49">
        <f t="shared" si="11"/>
        <v>206059.48825863493</v>
      </c>
      <c r="G105" s="49">
        <f t="shared" si="12"/>
        <v>318114736.54110301</v>
      </c>
      <c r="H105" s="49">
        <f t="shared" si="13"/>
        <v>9760.1835658114396</v>
      </c>
      <c r="I105" s="49">
        <f t="shared" si="0"/>
        <v>3538619.3340664455</v>
      </c>
      <c r="J105" s="49">
        <f t="shared" si="1"/>
        <v>22633351.429247342</v>
      </c>
      <c r="K105" s="49">
        <f t="shared" si="14"/>
        <v>1277367.7935564548</v>
      </c>
      <c r="L105" s="49">
        <f t="shared" si="27"/>
        <v>1816.3390013822111</v>
      </c>
      <c r="M105" s="49">
        <f t="shared" si="28"/>
        <v>8417.2788033063844</v>
      </c>
      <c r="N105" s="49">
        <f t="shared" si="29"/>
        <v>348.19027674532259</v>
      </c>
      <c r="O105" s="49">
        <f t="shared" si="30"/>
        <v>114.58917883650918</v>
      </c>
      <c r="P105" t="s">
        <v>143</v>
      </c>
      <c r="Q105" s="58">
        <f t="shared" si="15"/>
        <v>0.57999999999999996</v>
      </c>
      <c r="R105" s="58">
        <f t="shared" si="16"/>
        <v>0.4</v>
      </c>
      <c r="S105" s="58">
        <f t="shared" si="17"/>
        <v>0.7</v>
      </c>
      <c r="T105" s="58">
        <f t="shared" si="18"/>
        <v>5.93</v>
      </c>
      <c r="U105" s="58">
        <f t="shared" si="19"/>
        <v>3.28</v>
      </c>
      <c r="V105" s="58">
        <f t="shared" si="20"/>
        <v>0.78</v>
      </c>
      <c r="W105" s="58">
        <f t="shared" si="21"/>
        <v>7.91</v>
      </c>
      <c r="X105" s="58">
        <f t="shared" si="4"/>
        <v>0.95</v>
      </c>
      <c r="Y105" s="58">
        <f t="shared" si="5"/>
        <v>3.78</v>
      </c>
      <c r="Z105" s="58">
        <f t="shared" si="22"/>
        <v>0.75</v>
      </c>
      <c r="AA105" s="58">
        <f t="shared" si="23"/>
        <v>1.74</v>
      </c>
      <c r="AB105" s="58">
        <f t="shared" si="24"/>
        <v>2.16</v>
      </c>
      <c r="AC105" s="58">
        <f t="shared" si="25"/>
        <v>5.41</v>
      </c>
      <c r="AD105" s="58">
        <f t="shared" si="26"/>
        <v>4.67</v>
      </c>
    </row>
    <row r="106" spans="1:30" x14ac:dyDescent="0.25">
      <c r="A106" t="s">
        <v>100</v>
      </c>
      <c r="B106" s="49">
        <f t="shared" si="7"/>
        <v>6201.1738364945022</v>
      </c>
      <c r="C106" s="49">
        <f t="shared" si="8"/>
        <v>141848080.29120341</v>
      </c>
      <c r="D106" s="49">
        <f t="shared" si="9"/>
        <v>3149797.5623577046</v>
      </c>
      <c r="E106" s="49">
        <f t="shared" si="10"/>
        <v>3174014.5589929228</v>
      </c>
      <c r="F106" s="49">
        <f t="shared" si="11"/>
        <v>2468428.420352181</v>
      </c>
      <c r="G106" s="49">
        <f t="shared" si="12"/>
        <v>241971466.37976062</v>
      </c>
      <c r="H106" s="49">
        <f t="shared" si="13"/>
        <v>9492.4117302974119</v>
      </c>
      <c r="I106" s="49">
        <f t="shared" si="0"/>
        <v>123983.08277341961</v>
      </c>
      <c r="J106" s="49">
        <f t="shared" si="1"/>
        <v>2586057.6406854154</v>
      </c>
      <c r="K106" s="49">
        <f t="shared" si="14"/>
        <v>107888.38364075872</v>
      </c>
      <c r="L106" s="49">
        <f t="shared" si="27"/>
        <v>1244.8505277597217</v>
      </c>
      <c r="M106" s="49">
        <f t="shared" si="28"/>
        <v>25346.54548703093</v>
      </c>
      <c r="N106" s="49">
        <f t="shared" si="29"/>
        <v>1585.0120051984977</v>
      </c>
      <c r="O106" s="49">
        <f t="shared" si="30"/>
        <v>309.45663611244413</v>
      </c>
      <c r="P106" t="s">
        <v>143</v>
      </c>
      <c r="Q106" s="58">
        <f t="shared" si="15"/>
        <v>1.06</v>
      </c>
      <c r="R106" s="58">
        <f t="shared" si="16"/>
        <v>0.19</v>
      </c>
      <c r="S106" s="58">
        <f t="shared" si="17"/>
        <v>0.32</v>
      </c>
      <c r="T106" s="58">
        <f t="shared" si="18"/>
        <v>11.03</v>
      </c>
      <c r="U106" s="58">
        <f t="shared" si="19"/>
        <v>2.7</v>
      </c>
      <c r="V106" s="58">
        <f t="shared" si="20"/>
        <v>0.05</v>
      </c>
      <c r="W106" s="58">
        <f t="shared" si="21"/>
        <v>1.27</v>
      </c>
      <c r="X106" s="58">
        <f t="shared" si="4"/>
        <v>0.74</v>
      </c>
      <c r="Y106" s="58">
        <f t="shared" si="5"/>
        <v>2.79</v>
      </c>
      <c r="Z106" s="58">
        <f t="shared" si="22"/>
        <v>0.64</v>
      </c>
      <c r="AA106" s="58">
        <f t="shared" si="23"/>
        <v>1.66</v>
      </c>
      <c r="AB106" s="58">
        <f t="shared" si="24"/>
        <v>1.24</v>
      </c>
      <c r="AC106" s="58">
        <f t="shared" si="25"/>
        <v>1.17</v>
      </c>
      <c r="AD106" s="58">
        <f t="shared" si="26"/>
        <v>0.6</v>
      </c>
    </row>
    <row r="107" spans="1:30" x14ac:dyDescent="0.25">
      <c r="A107" t="s">
        <v>55</v>
      </c>
      <c r="B107" s="49">
        <f t="shared" si="7"/>
        <v>3908.7588418566156</v>
      </c>
      <c r="C107" s="49">
        <f t="shared" si="8"/>
        <v>116770231.42363974</v>
      </c>
      <c r="D107" s="49">
        <f t="shared" si="9"/>
        <v>635321.21201892826</v>
      </c>
      <c r="E107" s="49">
        <f t="shared" si="10"/>
        <v>953571.16980206477</v>
      </c>
      <c r="F107" s="49">
        <f t="shared" si="11"/>
        <v>1423905.0066763386</v>
      </c>
      <c r="G107" s="49">
        <f t="shared" si="12"/>
        <v>198336516.8999103</v>
      </c>
      <c r="H107" s="49">
        <f t="shared" si="13"/>
        <v>790.37403052247748</v>
      </c>
      <c r="I107" s="49">
        <f t="shared" si="0"/>
        <v>101289.92483517605</v>
      </c>
      <c r="J107" s="49">
        <f t="shared" si="1"/>
        <v>1255712.1791048204</v>
      </c>
      <c r="K107" s="49">
        <f t="shared" si="14"/>
        <v>81849.902849171878</v>
      </c>
      <c r="L107" s="49">
        <f t="shared" si="27"/>
        <v>633.12039224190141</v>
      </c>
      <c r="M107" s="49">
        <f t="shared" si="28"/>
        <v>9929.9719107460351</v>
      </c>
      <c r="N107" s="49">
        <f t="shared" si="29"/>
        <v>344.89048604617199</v>
      </c>
      <c r="O107" s="49">
        <f t="shared" si="30"/>
        <v>156.63776241263645</v>
      </c>
      <c r="P107" t="s">
        <v>143</v>
      </c>
      <c r="Q107" s="58">
        <f t="shared" si="15"/>
        <v>0.19</v>
      </c>
      <c r="R107" s="58">
        <f t="shared" si="16"/>
        <v>0.66</v>
      </c>
      <c r="S107" s="58">
        <f t="shared" si="17"/>
        <v>0.26</v>
      </c>
      <c r="T107" s="58">
        <f t="shared" si="18"/>
        <v>10.56</v>
      </c>
      <c r="U107" s="58">
        <f t="shared" si="19"/>
        <v>1.57</v>
      </c>
      <c r="V107" s="58">
        <f t="shared" si="20"/>
        <v>0.28999999999999998</v>
      </c>
      <c r="W107" s="58">
        <f t="shared" si="21"/>
        <v>10.28</v>
      </c>
      <c r="X107" s="58">
        <f t="shared" si="4"/>
        <v>0.53</v>
      </c>
      <c r="Y107" s="58">
        <f t="shared" si="5"/>
        <v>3.04</v>
      </c>
      <c r="Z107" s="58">
        <f t="shared" si="22"/>
        <v>1.1200000000000001</v>
      </c>
      <c r="AA107" s="58">
        <f t="shared" si="23"/>
        <v>3.65</v>
      </c>
      <c r="AB107" s="58">
        <f t="shared" si="24"/>
        <v>1.75</v>
      </c>
      <c r="AC107" s="58">
        <f t="shared" si="25"/>
        <v>2.13</v>
      </c>
      <c r="AD107" s="58">
        <f t="shared" si="26"/>
        <v>0.99</v>
      </c>
    </row>
    <row r="108" spans="1:30" x14ac:dyDescent="0.25">
      <c r="A108" t="s">
        <v>102</v>
      </c>
      <c r="B108" s="49">
        <f t="shared" si="7"/>
        <v>6746.5490827924468</v>
      </c>
      <c r="C108" s="49">
        <f t="shared" si="8"/>
        <v>123441913.93544868</v>
      </c>
      <c r="D108" s="49">
        <f t="shared" si="9"/>
        <v>9432598.4917535838</v>
      </c>
      <c r="E108" s="49">
        <f t="shared" si="10"/>
        <v>6857884.1075249268</v>
      </c>
      <c r="F108" s="49">
        <f t="shared" si="11"/>
        <v>7126978.3652054584</v>
      </c>
      <c r="G108" s="49">
        <f t="shared" si="12"/>
        <v>226951848.91510853</v>
      </c>
      <c r="H108" s="49">
        <f t="shared" si="13"/>
        <v>31466.358199586848</v>
      </c>
      <c r="I108" s="49">
        <f t="shared" si="0"/>
        <v>1025474.2492948092</v>
      </c>
      <c r="J108" s="49">
        <f t="shared" si="1"/>
        <v>12396327.354596227</v>
      </c>
      <c r="K108" s="49">
        <f t="shared" si="14"/>
        <v>111052.97350439397</v>
      </c>
      <c r="L108" s="50">
        <f t="shared" si="27"/>
        <v>389.13059046820263</v>
      </c>
      <c r="M108" s="49">
        <f t="shared" si="28"/>
        <v>161439.61782398963</v>
      </c>
      <c r="N108" s="49">
        <f t="shared" si="29"/>
        <v>3529.0886623845313</v>
      </c>
      <c r="O108" s="49">
        <f t="shared" si="30"/>
        <v>3124.376659817498</v>
      </c>
      <c r="P108" t="s">
        <v>143</v>
      </c>
      <c r="Q108" s="58">
        <f t="shared" si="15"/>
        <v>1.05</v>
      </c>
      <c r="R108" s="58">
        <f t="shared" si="16"/>
        <v>0.97</v>
      </c>
      <c r="S108" s="58">
        <f t="shared" si="17"/>
        <v>1.34</v>
      </c>
      <c r="T108" s="58">
        <f t="shared" si="18"/>
        <v>4.51</v>
      </c>
      <c r="U108" s="58">
        <f t="shared" si="19"/>
        <v>3.18</v>
      </c>
      <c r="V108" s="58">
        <f t="shared" si="20"/>
        <v>0.34</v>
      </c>
      <c r="W108" s="58">
        <f t="shared" si="21"/>
        <v>2.86</v>
      </c>
      <c r="X108" s="58">
        <f t="shared" si="4"/>
        <v>0.75</v>
      </c>
      <c r="Y108" s="58">
        <f t="shared" si="5"/>
        <v>7.85</v>
      </c>
      <c r="Z108" s="58">
        <f t="shared" si="22"/>
        <v>0.91</v>
      </c>
      <c r="AA108" s="60">
        <f t="shared" si="23"/>
        <v>3.6</v>
      </c>
      <c r="AB108" s="58">
        <f t="shared" si="24"/>
        <v>1.1499999999999999</v>
      </c>
      <c r="AC108" s="58">
        <f t="shared" si="25"/>
        <v>1.0900000000000001</v>
      </c>
      <c r="AD108" s="58">
        <f t="shared" si="26"/>
        <v>0.92</v>
      </c>
    </row>
    <row r="109" spans="1:30" x14ac:dyDescent="0.25">
      <c r="A109" t="s">
        <v>57</v>
      </c>
      <c r="B109" s="49">
        <f t="shared" si="7"/>
        <v>4272.9594827757091</v>
      </c>
      <c r="C109" s="49">
        <f t="shared" si="8"/>
        <v>113340410.59445296</v>
      </c>
      <c r="D109" s="49">
        <f t="shared" si="9"/>
        <v>2330679.1539684888</v>
      </c>
      <c r="E109" s="49">
        <f t="shared" si="10"/>
        <v>2123607.1188192554</v>
      </c>
      <c r="F109" s="49">
        <f t="shared" si="11"/>
        <v>4128453.5726019884</v>
      </c>
      <c r="G109" s="49">
        <f t="shared" si="12"/>
        <v>209879102.03043175</v>
      </c>
      <c r="H109" s="49">
        <f t="shared" si="13"/>
        <v>7979.9374840376786</v>
      </c>
      <c r="I109" s="49">
        <f t="shared" si="0"/>
        <v>948707.24158745271</v>
      </c>
      <c r="J109" s="49">
        <f t="shared" si="1"/>
        <v>9702687.6980534922</v>
      </c>
      <c r="K109" s="49">
        <f t="shared" si="14"/>
        <v>89714.085899518177</v>
      </c>
      <c r="L109" s="50">
        <f t="shared" si="27"/>
        <v>167.98812057695014</v>
      </c>
      <c r="M109" s="49">
        <f t="shared" si="28"/>
        <v>46161.610194382949</v>
      </c>
      <c r="N109" s="49">
        <f t="shared" si="29"/>
        <v>889.31345552743846</v>
      </c>
      <c r="O109" s="49">
        <f t="shared" si="30"/>
        <v>1531.9633504944568</v>
      </c>
      <c r="P109" t="s">
        <v>143</v>
      </c>
      <c r="Q109" s="58">
        <f t="shared" si="15"/>
        <v>1.49</v>
      </c>
      <c r="R109" s="58">
        <f t="shared" si="16"/>
        <v>0.95</v>
      </c>
      <c r="S109" s="58">
        <f t="shared" si="17"/>
        <v>1.1000000000000001</v>
      </c>
      <c r="T109" s="58">
        <f t="shared" si="18"/>
        <v>5.09</v>
      </c>
      <c r="U109" s="58">
        <f t="shared" si="19"/>
        <v>1.06</v>
      </c>
      <c r="V109" s="58">
        <f t="shared" si="20"/>
        <v>0.48</v>
      </c>
      <c r="W109" s="58">
        <f t="shared" si="21"/>
        <v>0.86</v>
      </c>
      <c r="X109" s="58">
        <f t="shared" si="4"/>
        <v>0.82</v>
      </c>
      <c r="Y109" s="58">
        <f t="shared" si="5"/>
        <v>1.1200000000000001</v>
      </c>
      <c r="Z109" s="58">
        <f t="shared" si="22"/>
        <v>0.56000000000000005</v>
      </c>
      <c r="AA109" s="60">
        <f t="shared" si="23"/>
        <v>5.85</v>
      </c>
      <c r="AB109" s="58">
        <f t="shared" si="24"/>
        <v>0.6</v>
      </c>
      <c r="AC109" s="58">
        <f t="shared" si="25"/>
        <v>1.45</v>
      </c>
      <c r="AD109" s="58">
        <f t="shared" si="26"/>
        <v>0.69</v>
      </c>
    </row>
    <row r="110" spans="1:30" x14ac:dyDescent="0.25">
      <c r="A110" t="s">
        <v>104</v>
      </c>
      <c r="B110" s="49">
        <f t="shared" si="7"/>
        <v>2604.3165483474577</v>
      </c>
      <c r="C110" s="49">
        <f t="shared" si="8"/>
        <v>141797083.65087679</v>
      </c>
      <c r="D110" s="49">
        <f t="shared" si="9"/>
        <v>325414.87524520495</v>
      </c>
      <c r="E110" s="50">
        <f t="shared" si="10"/>
        <v>56550.266307411657</v>
      </c>
      <c r="F110" s="49">
        <f t="shared" si="11"/>
        <v>76075.047201147318</v>
      </c>
      <c r="G110" s="49">
        <f t="shared" si="12"/>
        <v>233545776.89341974</v>
      </c>
      <c r="H110" s="49">
        <f t="shared" si="13"/>
        <v>899.72792122723069</v>
      </c>
      <c r="I110" s="49">
        <f t="shared" si="0"/>
        <v>83440.740704832395</v>
      </c>
      <c r="J110" s="49">
        <f t="shared" si="1"/>
        <v>1558042.11359384</v>
      </c>
      <c r="K110" s="49">
        <f t="shared" si="14"/>
        <v>106327.81947970788</v>
      </c>
      <c r="L110" s="50">
        <f t="shared" si="27"/>
        <v>25.378490726355736</v>
      </c>
      <c r="M110" s="49">
        <f t="shared" si="28"/>
        <v>4394.9100607070013</v>
      </c>
      <c r="N110" s="50">
        <f t="shared" si="29"/>
        <v>36.05357015887045</v>
      </c>
      <c r="O110" s="49">
        <f t="shared" si="30"/>
        <v>370.00228146282132</v>
      </c>
      <c r="P110" t="s">
        <v>143</v>
      </c>
      <c r="Q110" s="58">
        <f t="shared" si="15"/>
        <v>1.3</v>
      </c>
      <c r="R110" s="58">
        <f t="shared" si="16"/>
        <v>1.34</v>
      </c>
      <c r="S110" s="58">
        <f t="shared" si="17"/>
        <v>0.77</v>
      </c>
      <c r="T110" s="60">
        <f t="shared" si="18"/>
        <v>45.64</v>
      </c>
      <c r="U110" s="58">
        <f t="shared" si="19"/>
        <v>4.75</v>
      </c>
      <c r="V110" s="58">
        <f t="shared" si="20"/>
        <v>0.53</v>
      </c>
      <c r="W110" s="58">
        <f t="shared" si="21"/>
        <v>12.91</v>
      </c>
      <c r="X110" s="58">
        <f t="shared" si="4"/>
        <v>1.02</v>
      </c>
      <c r="Y110" s="58">
        <f t="shared" si="5"/>
        <v>3.19</v>
      </c>
      <c r="Z110" s="58">
        <f t="shared" si="22"/>
        <v>0.72</v>
      </c>
      <c r="AA110" s="60">
        <f t="shared" si="23"/>
        <v>30.51</v>
      </c>
      <c r="AB110" s="58">
        <f t="shared" si="24"/>
        <v>2.1</v>
      </c>
      <c r="AC110" s="60">
        <f t="shared" si="25"/>
        <v>7.01</v>
      </c>
      <c r="AD110" s="58">
        <f t="shared" si="26"/>
        <v>0.95</v>
      </c>
    </row>
    <row r="111" spans="1:30" x14ac:dyDescent="0.25">
      <c r="A111" t="s">
        <v>59</v>
      </c>
      <c r="B111" s="49">
        <f t="shared" si="7"/>
        <v>2636.8610820661747</v>
      </c>
      <c r="C111" s="49">
        <f t="shared" si="8"/>
        <v>123498544.85467254</v>
      </c>
      <c r="D111" s="49">
        <f t="shared" si="9"/>
        <v>22236.819863606539</v>
      </c>
      <c r="E111" s="50">
        <f t="shared" si="10"/>
        <v>3572.3695039198046</v>
      </c>
      <c r="F111" s="49">
        <f t="shared" si="11"/>
        <v>56746.367462014117</v>
      </c>
      <c r="G111" s="49">
        <f t="shared" si="12"/>
        <v>203326052.82221973</v>
      </c>
      <c r="H111" s="50">
        <f t="shared" si="13"/>
        <v>7.3800196699280223</v>
      </c>
      <c r="I111" s="49">
        <f t="shared" si="0"/>
        <v>72312.942160843624</v>
      </c>
      <c r="J111" s="50">
        <f t="shared" si="1"/>
        <v>5818.8705906358937</v>
      </c>
      <c r="K111" s="49">
        <f t="shared" si="14"/>
        <v>88380.722047165051</v>
      </c>
      <c r="L111" s="50">
        <f t="shared" si="27"/>
        <v>50.263917751942209</v>
      </c>
      <c r="M111" s="49">
        <f t="shared" si="28"/>
        <v>3520.4688425467457</v>
      </c>
      <c r="N111" s="50">
        <f t="shared" si="29"/>
        <v>-4.1886598126618502</v>
      </c>
      <c r="O111" s="49">
        <f t="shared" si="30"/>
        <v>278.64560753755262</v>
      </c>
      <c r="P111" t="s">
        <v>143</v>
      </c>
      <c r="Q111" s="58">
        <f t="shared" si="15"/>
        <v>2.11</v>
      </c>
      <c r="R111" s="58">
        <f t="shared" si="16"/>
        <v>0.67</v>
      </c>
      <c r="S111" s="58">
        <f t="shared" si="17"/>
        <v>7.64</v>
      </c>
      <c r="T111" s="60" t="str">
        <f t="shared" si="18"/>
        <v>&gt;100</v>
      </c>
      <c r="U111" s="58">
        <f t="shared" si="19"/>
        <v>4.7300000000000004</v>
      </c>
      <c r="V111" s="58">
        <f t="shared" si="20"/>
        <v>0.49</v>
      </c>
      <c r="W111" s="60" t="str">
        <f t="shared" si="21"/>
        <v>&gt;100</v>
      </c>
      <c r="X111" s="58">
        <f t="shared" si="4"/>
        <v>0.34</v>
      </c>
      <c r="Y111" s="60">
        <f t="shared" si="5"/>
        <v>3.49</v>
      </c>
      <c r="Z111" s="58">
        <f t="shared" si="22"/>
        <v>1.04</v>
      </c>
      <c r="AA111" s="60">
        <f t="shared" si="23"/>
        <v>6.66</v>
      </c>
      <c r="AB111" s="58">
        <f t="shared" si="24"/>
        <v>1.43</v>
      </c>
      <c r="AC111" s="60">
        <f t="shared" si="25"/>
        <v>63.88</v>
      </c>
      <c r="AD111" s="58">
        <f t="shared" si="26"/>
        <v>2.13</v>
      </c>
    </row>
    <row r="112" spans="1:30" x14ac:dyDescent="0.25">
      <c r="A112" t="s">
        <v>106</v>
      </c>
      <c r="B112" s="49">
        <f t="shared" si="7"/>
        <v>3813.9477982440785</v>
      </c>
      <c r="C112" s="49">
        <f t="shared" si="8"/>
        <v>146827911.61715591</v>
      </c>
      <c r="D112" s="49">
        <f t="shared" si="9"/>
        <v>392592.91166622023</v>
      </c>
      <c r="E112" s="49">
        <f t="shared" si="10"/>
        <v>237057.57765174654</v>
      </c>
      <c r="F112" s="49">
        <f t="shared" si="11"/>
        <v>98859.145582071971</v>
      </c>
      <c r="G112" s="49">
        <f t="shared" si="12"/>
        <v>238335731.3981418</v>
      </c>
      <c r="H112" s="49">
        <f t="shared" si="13"/>
        <v>3445.704562551547</v>
      </c>
      <c r="I112" s="49">
        <f t="shared" si="0"/>
        <v>261342.49883325657</v>
      </c>
      <c r="J112" s="49">
        <f t="shared" si="1"/>
        <v>7441251.3422949258</v>
      </c>
      <c r="K112" s="49">
        <f t="shared" si="14"/>
        <v>83603.354389095664</v>
      </c>
      <c r="L112" s="50">
        <f t="shared" si="27"/>
        <v>37.835980810166724</v>
      </c>
      <c r="M112" s="49">
        <f t="shared" si="28"/>
        <v>3435.5879901424109</v>
      </c>
      <c r="N112" s="50">
        <f t="shared" si="29"/>
        <v>50.380530597494719</v>
      </c>
      <c r="O112" s="49">
        <f t="shared" si="30"/>
        <v>262.62621974115723</v>
      </c>
      <c r="P112" t="s">
        <v>143</v>
      </c>
      <c r="Q112" s="58">
        <f t="shared" si="15"/>
        <v>1.48</v>
      </c>
      <c r="R112" s="58">
        <f t="shared" si="16"/>
        <v>1.24</v>
      </c>
      <c r="S112" s="58">
        <f t="shared" si="17"/>
        <v>0.45</v>
      </c>
      <c r="T112" s="58">
        <f t="shared" si="18"/>
        <v>23.82</v>
      </c>
      <c r="U112" s="58">
        <f t="shared" si="19"/>
        <v>4.51</v>
      </c>
      <c r="V112" s="58">
        <f t="shared" si="20"/>
        <v>0.84</v>
      </c>
      <c r="W112" s="58">
        <f t="shared" si="21"/>
        <v>3.52</v>
      </c>
      <c r="X112" s="58">
        <f t="shared" si="4"/>
        <v>0.46</v>
      </c>
      <c r="Y112" s="58">
        <f t="shared" si="5"/>
        <v>0.98</v>
      </c>
      <c r="Z112" s="58">
        <f t="shared" si="22"/>
        <v>0.82</v>
      </c>
      <c r="AA112" s="60">
        <f t="shared" si="23"/>
        <v>19.48</v>
      </c>
      <c r="AB112" s="58">
        <f t="shared" si="24"/>
        <v>1.83</v>
      </c>
      <c r="AC112" s="60">
        <f t="shared" si="25"/>
        <v>4.84</v>
      </c>
      <c r="AD112" s="58">
        <f t="shared" si="26"/>
        <v>1.81</v>
      </c>
    </row>
    <row r="113" spans="1:30" x14ac:dyDescent="0.25">
      <c r="A113" t="s">
        <v>61</v>
      </c>
      <c r="B113" s="49">
        <f t="shared" si="7"/>
        <v>2014.8016154856848</v>
      </c>
      <c r="C113" s="49">
        <f t="shared" si="8"/>
        <v>129464506.32392627</v>
      </c>
      <c r="D113" s="49">
        <f t="shared" si="9"/>
        <v>85662.810394203887</v>
      </c>
      <c r="E113" s="49">
        <f t="shared" si="10"/>
        <v>59445.158761766084</v>
      </c>
      <c r="F113" s="49">
        <f t="shared" si="11"/>
        <v>59305.855282383389</v>
      </c>
      <c r="G113" s="49">
        <f t="shared" si="12"/>
        <v>209543194.54264116</v>
      </c>
      <c r="H113" s="49">
        <f t="shared" si="13"/>
        <v>1325.6955327264086</v>
      </c>
      <c r="I113" s="49">
        <f t="shared" si="0"/>
        <v>93939.98439900676</v>
      </c>
      <c r="J113" s="49">
        <f t="shared" si="1"/>
        <v>43366.055192627493</v>
      </c>
      <c r="K113" s="49">
        <f t="shared" si="14"/>
        <v>71845.948587883977</v>
      </c>
      <c r="L113" s="50">
        <f t="shared" si="27"/>
        <v>55.312194994007406</v>
      </c>
      <c r="M113" s="49">
        <f t="shared" si="28"/>
        <v>2490.0471898024275</v>
      </c>
      <c r="N113" s="50">
        <f t="shared" si="29"/>
        <v>-6.1901734469827785</v>
      </c>
      <c r="O113" s="49">
        <f t="shared" si="30"/>
        <v>211.06494624067088</v>
      </c>
      <c r="P113" t="s">
        <v>143</v>
      </c>
      <c r="Q113" s="58">
        <f t="shared" si="15"/>
        <v>2.52</v>
      </c>
      <c r="R113" s="58">
        <f t="shared" si="16"/>
        <v>0.4</v>
      </c>
      <c r="S113" s="58">
        <f t="shared" si="17"/>
        <v>1.0900000000000001</v>
      </c>
      <c r="T113" s="58">
        <f t="shared" si="18"/>
        <v>55.86</v>
      </c>
      <c r="U113" s="58">
        <f t="shared" si="19"/>
        <v>2.73</v>
      </c>
      <c r="V113" s="58">
        <f t="shared" si="20"/>
        <v>0.31</v>
      </c>
      <c r="W113" s="58">
        <f t="shared" si="21"/>
        <v>7.29</v>
      </c>
      <c r="X113" s="58">
        <f t="shared" si="4"/>
        <v>0.8</v>
      </c>
      <c r="Y113" s="58">
        <f t="shared" si="5"/>
        <v>4.3600000000000003</v>
      </c>
      <c r="Z113" s="58">
        <f t="shared" si="22"/>
        <v>4</v>
      </c>
      <c r="AA113" s="60">
        <f t="shared" si="23"/>
        <v>6.02</v>
      </c>
      <c r="AB113" s="58">
        <f t="shared" si="24"/>
        <v>2.79</v>
      </c>
      <c r="AC113" s="60">
        <f t="shared" si="25"/>
        <v>44.99</v>
      </c>
      <c r="AD113" s="58">
        <f t="shared" si="26"/>
        <v>3.5</v>
      </c>
    </row>
    <row r="114" spans="1:30" x14ac:dyDescent="0.25">
      <c r="A114" t="s">
        <v>108</v>
      </c>
      <c r="B114" s="49">
        <f t="shared" si="7"/>
        <v>1325.3014059914615</v>
      </c>
      <c r="C114" s="49">
        <f t="shared" si="8"/>
        <v>162221575.60083175</v>
      </c>
      <c r="D114" s="49">
        <f t="shared" si="9"/>
        <v>648090.12289117568</v>
      </c>
      <c r="E114" s="49">
        <f t="shared" si="10"/>
        <v>439093.00095145375</v>
      </c>
      <c r="F114" s="49">
        <f t="shared" si="11"/>
        <v>341454.08087445411</v>
      </c>
      <c r="G114" s="49">
        <f t="shared" si="12"/>
        <v>256051331.10786498</v>
      </c>
      <c r="H114" s="49">
        <f t="shared" si="13"/>
        <v>5500.7567101911764</v>
      </c>
      <c r="I114" s="49">
        <f t="shared" si="0"/>
        <v>103025.62887238098</v>
      </c>
      <c r="J114" s="49">
        <f t="shared" si="1"/>
        <v>792198.61459056474</v>
      </c>
      <c r="K114" s="49">
        <f t="shared" si="14"/>
        <v>146075.42645201707</v>
      </c>
      <c r="L114" s="49">
        <f t="shared" si="27"/>
        <v>681.09406096504154</v>
      </c>
      <c r="M114" s="49">
        <f t="shared" si="28"/>
        <v>28320.128903695873</v>
      </c>
      <c r="N114" s="49">
        <f t="shared" si="29"/>
        <v>140.08889386525718</v>
      </c>
      <c r="O114" s="49">
        <f t="shared" si="30"/>
        <v>629.69453875548686</v>
      </c>
      <c r="P114" t="s">
        <v>143</v>
      </c>
      <c r="Q114" s="58">
        <f t="shared" si="15"/>
        <v>12.12</v>
      </c>
      <c r="R114" s="58">
        <f t="shared" si="16"/>
        <v>10.87</v>
      </c>
      <c r="S114" s="58">
        <f t="shared" si="17"/>
        <v>11.09</v>
      </c>
      <c r="T114" s="58">
        <f t="shared" si="18"/>
        <v>12.6</v>
      </c>
      <c r="U114" s="58">
        <f t="shared" si="19"/>
        <v>3.85</v>
      </c>
      <c r="V114" s="58">
        <f t="shared" si="20"/>
        <v>10.69</v>
      </c>
      <c r="W114" s="58">
        <f t="shared" si="21"/>
        <v>2.16</v>
      </c>
      <c r="X114" s="58">
        <f t="shared" si="4"/>
        <v>11.33</v>
      </c>
      <c r="Y114" s="58">
        <f t="shared" si="5"/>
        <v>2.0299999999999998</v>
      </c>
      <c r="Z114" s="58">
        <f t="shared" si="22"/>
        <v>12.67</v>
      </c>
      <c r="AA114" s="58">
        <f t="shared" si="23"/>
        <v>12.73</v>
      </c>
      <c r="AB114" s="58">
        <f t="shared" si="24"/>
        <v>11.34</v>
      </c>
      <c r="AC114" s="58">
        <f t="shared" si="25"/>
        <v>9.86</v>
      </c>
      <c r="AD114" s="58">
        <f t="shared" si="26"/>
        <v>10.89</v>
      </c>
    </row>
    <row r="115" spans="1:30" x14ac:dyDescent="0.25">
      <c r="A115" t="s">
        <v>63</v>
      </c>
      <c r="B115" s="49">
        <f t="shared" si="7"/>
        <v>736.70832280542515</v>
      </c>
      <c r="C115" s="49">
        <f t="shared" si="8"/>
        <v>134529501.61930189</v>
      </c>
      <c r="D115" s="49">
        <f t="shared" si="9"/>
        <v>58264.537673148348</v>
      </c>
      <c r="E115" s="49">
        <f t="shared" si="10"/>
        <v>75080.725375561087</v>
      </c>
      <c r="F115" s="49">
        <f t="shared" si="11"/>
        <v>193855.87625612895</v>
      </c>
      <c r="G115" s="49">
        <f t="shared" si="12"/>
        <v>213912960.46801552</v>
      </c>
      <c r="H115" s="49">
        <f t="shared" si="13"/>
        <v>60.392484659945275</v>
      </c>
      <c r="I115" s="49">
        <f t="shared" si="0"/>
        <v>86212.567939130095</v>
      </c>
      <c r="J115" s="50">
        <f t="shared" si="1"/>
        <v>4898.8002203507522</v>
      </c>
      <c r="K115" s="49">
        <f t="shared" si="14"/>
        <v>117345.39734588041</v>
      </c>
      <c r="L115" s="50">
        <f t="shared" si="27"/>
        <v>94.18827905574247</v>
      </c>
      <c r="M115" s="49">
        <f t="shared" si="28"/>
        <v>23937.021237733275</v>
      </c>
      <c r="N115" s="50">
        <f t="shared" si="29"/>
        <v>-8.3989548202572895</v>
      </c>
      <c r="O115" s="49">
        <f t="shared" si="30"/>
        <v>371.35378812423301</v>
      </c>
      <c r="P115" t="s">
        <v>143</v>
      </c>
      <c r="Q115" s="58">
        <f t="shared" si="15"/>
        <v>1.1100000000000001</v>
      </c>
      <c r="R115" s="58">
        <f t="shared" si="16"/>
        <v>1.07</v>
      </c>
      <c r="S115" s="58">
        <f t="shared" si="17"/>
        <v>2.71</v>
      </c>
      <c r="T115" s="58">
        <f t="shared" si="18"/>
        <v>39.31</v>
      </c>
      <c r="U115" s="58">
        <f t="shared" si="19"/>
        <v>2.09</v>
      </c>
      <c r="V115" s="58">
        <f t="shared" si="20"/>
        <v>0.6</v>
      </c>
      <c r="W115" s="58">
        <f t="shared" si="21"/>
        <v>38.67</v>
      </c>
      <c r="X115" s="58">
        <f t="shared" si="4"/>
        <v>0.88</v>
      </c>
      <c r="Y115" s="60">
        <f t="shared" si="5"/>
        <v>8.9</v>
      </c>
      <c r="Z115" s="58">
        <f t="shared" si="22"/>
        <v>0.31</v>
      </c>
      <c r="AA115" s="60">
        <f t="shared" si="23"/>
        <v>9.18</v>
      </c>
      <c r="AB115" s="58">
        <f t="shared" si="24"/>
        <v>0.42</v>
      </c>
      <c r="AC115" s="60">
        <f t="shared" si="25"/>
        <v>49.99</v>
      </c>
      <c r="AD115" s="58">
        <f t="shared" si="26"/>
        <v>0.7</v>
      </c>
    </row>
    <row r="116" spans="1:30" x14ac:dyDescent="0.25">
      <c r="A116" t="s">
        <v>110</v>
      </c>
      <c r="B116" s="49">
        <f t="shared" si="7"/>
        <v>810.15059934201361</v>
      </c>
      <c r="C116" s="49">
        <f t="shared" si="8"/>
        <v>28829793.796451282</v>
      </c>
      <c r="D116" s="49">
        <f t="shared" si="9"/>
        <v>2332618.3309097076</v>
      </c>
      <c r="E116" s="49">
        <f t="shared" si="10"/>
        <v>1834401.0380870441</v>
      </c>
      <c r="F116" s="49">
        <f t="shared" si="11"/>
        <v>1725658.9060544895</v>
      </c>
      <c r="G116" s="49">
        <f t="shared" si="12"/>
        <v>377920018.43956268</v>
      </c>
      <c r="H116" s="49">
        <f t="shared" si="13"/>
        <v>3010.2202105846427</v>
      </c>
      <c r="I116" s="49">
        <f t="shared" si="0"/>
        <v>848558.15286149515</v>
      </c>
      <c r="J116" s="49">
        <f t="shared" si="1"/>
        <v>5356956.1738495734</v>
      </c>
      <c r="K116" s="49">
        <f t="shared" si="14"/>
        <v>447519.40464025026</v>
      </c>
      <c r="L116" s="50">
        <f t="shared" si="27"/>
        <v>449.52621811397336</v>
      </c>
      <c r="M116" s="49">
        <f t="shared" si="28"/>
        <v>52638.717415756793</v>
      </c>
      <c r="N116" s="49">
        <f t="shared" si="29"/>
        <v>1490.6610482815151</v>
      </c>
      <c r="O116" s="49">
        <f t="shared" si="30"/>
        <v>185.22888362464167</v>
      </c>
      <c r="P116" t="s">
        <v>143</v>
      </c>
      <c r="Q116" s="58">
        <f t="shared" si="15"/>
        <v>1.83</v>
      </c>
      <c r="R116" s="58">
        <f t="shared" si="16"/>
        <v>0.28000000000000003</v>
      </c>
      <c r="S116" s="58">
        <f t="shared" si="17"/>
        <v>1.07</v>
      </c>
      <c r="T116" s="58">
        <f t="shared" si="18"/>
        <v>12.65</v>
      </c>
      <c r="U116" s="58">
        <f t="shared" si="19"/>
        <v>1.1499999999999999</v>
      </c>
      <c r="V116" s="58">
        <f t="shared" si="20"/>
        <v>0.42</v>
      </c>
      <c r="W116" s="58">
        <f t="shared" si="21"/>
        <v>4.43</v>
      </c>
      <c r="X116" s="58">
        <f t="shared" si="4"/>
        <v>0.3</v>
      </c>
      <c r="Y116" s="58">
        <f t="shared" si="5"/>
        <v>3.8</v>
      </c>
      <c r="Z116" s="58">
        <f t="shared" si="22"/>
        <v>0.56000000000000005</v>
      </c>
      <c r="AA116" s="60">
        <f t="shared" si="23"/>
        <v>2.86</v>
      </c>
      <c r="AB116" s="58">
        <f t="shared" si="24"/>
        <v>0.86</v>
      </c>
      <c r="AC116" s="58">
        <f t="shared" si="25"/>
        <v>0.65</v>
      </c>
      <c r="AD116" s="58">
        <f t="shared" si="26"/>
        <v>2.46</v>
      </c>
    </row>
    <row r="117" spans="1:30" x14ac:dyDescent="0.25">
      <c r="A117" t="s">
        <v>65</v>
      </c>
      <c r="B117" s="49">
        <f t="shared" si="7"/>
        <v>481.35757244043901</v>
      </c>
      <c r="C117" s="49">
        <f t="shared" si="8"/>
        <v>17298939.772441886</v>
      </c>
      <c r="D117" s="49">
        <f t="shared" si="9"/>
        <v>223794.15222536898</v>
      </c>
      <c r="E117" s="49">
        <f t="shared" si="10"/>
        <v>724482.12999407807</v>
      </c>
      <c r="F117" s="49">
        <f t="shared" si="11"/>
        <v>933344.84254933603</v>
      </c>
      <c r="G117" s="49">
        <f t="shared" si="12"/>
        <v>351834795.18882269</v>
      </c>
      <c r="H117" s="49">
        <f t="shared" si="13"/>
        <v>302.96748109785204</v>
      </c>
      <c r="I117" s="49">
        <f t="shared" si="0"/>
        <v>686497.26681579778</v>
      </c>
      <c r="J117" s="49">
        <f t="shared" si="1"/>
        <v>2134274.4998296327</v>
      </c>
      <c r="K117" s="49">
        <f t="shared" si="14"/>
        <v>399948.61362884962</v>
      </c>
      <c r="L117" s="50">
        <f t="shared" si="27"/>
        <v>242.64994745052434</v>
      </c>
      <c r="M117" s="49">
        <f t="shared" si="28"/>
        <v>18310.116668301547</v>
      </c>
      <c r="N117" s="49">
        <f t="shared" si="29"/>
        <v>177.60162685046501</v>
      </c>
      <c r="O117" s="49">
        <f t="shared" si="30"/>
        <v>120.83218341768595</v>
      </c>
      <c r="P117" t="s">
        <v>143</v>
      </c>
      <c r="Q117" s="58">
        <f t="shared" si="15"/>
        <v>1.04</v>
      </c>
      <c r="R117" s="58">
        <f t="shared" si="16"/>
        <v>0.17</v>
      </c>
      <c r="S117" s="58">
        <f t="shared" si="17"/>
        <v>1</v>
      </c>
      <c r="T117" s="58">
        <f t="shared" si="18"/>
        <v>9.26</v>
      </c>
      <c r="U117" s="58">
        <f t="shared" si="19"/>
        <v>1.49</v>
      </c>
      <c r="V117" s="58">
        <f t="shared" si="20"/>
        <v>0.57999999999999996</v>
      </c>
      <c r="W117" s="58">
        <f t="shared" si="21"/>
        <v>10.33</v>
      </c>
      <c r="X117" s="58">
        <f t="shared" si="4"/>
        <v>0.61</v>
      </c>
      <c r="Y117" s="58">
        <f t="shared" si="5"/>
        <v>2.99</v>
      </c>
      <c r="Z117" s="58">
        <f t="shared" si="22"/>
        <v>0.39</v>
      </c>
      <c r="AA117" s="60">
        <f t="shared" si="23"/>
        <v>0.99</v>
      </c>
      <c r="AB117" s="58">
        <f t="shared" si="24"/>
        <v>1.18</v>
      </c>
      <c r="AC117" s="58">
        <f t="shared" si="25"/>
        <v>2.57</v>
      </c>
      <c r="AD117" s="58">
        <f t="shared" si="26"/>
        <v>2.46</v>
      </c>
    </row>
    <row r="118" spans="1:30" x14ac:dyDescent="0.25">
      <c r="A118" t="s">
        <v>112</v>
      </c>
      <c r="B118" s="49">
        <f t="shared" si="7"/>
        <v>2059.2819369123717</v>
      </c>
      <c r="C118" s="49">
        <f t="shared" si="8"/>
        <v>138094156.90873474</v>
      </c>
      <c r="D118" s="49">
        <f t="shared" si="9"/>
        <v>1663270.9456145901</v>
      </c>
      <c r="E118" s="49">
        <f t="shared" si="10"/>
        <v>1732656.9788289126</v>
      </c>
      <c r="F118" s="49">
        <f t="shared" si="11"/>
        <v>1118647.2604248936</v>
      </c>
      <c r="G118" s="49">
        <f t="shared" si="12"/>
        <v>235992266.98986202</v>
      </c>
      <c r="H118" s="49">
        <f t="shared" si="13"/>
        <v>27895.381051101773</v>
      </c>
      <c r="I118" s="49">
        <f t="shared" si="0"/>
        <v>887662.70077633136</v>
      </c>
      <c r="J118" s="49">
        <f t="shared" si="1"/>
        <v>7668352.9811001131</v>
      </c>
      <c r="K118" s="49">
        <f t="shared" si="14"/>
        <v>117973.79426397792</v>
      </c>
      <c r="L118" s="49">
        <f t="shared" si="27"/>
        <v>677.25696707098427</v>
      </c>
      <c r="M118" s="49">
        <f t="shared" si="28"/>
        <v>41509.297981770003</v>
      </c>
      <c r="N118" s="49">
        <f t="shared" si="29"/>
        <v>865.58618939568157</v>
      </c>
      <c r="O118" s="49">
        <f t="shared" si="30"/>
        <v>2449.6958994114757</v>
      </c>
      <c r="P118" t="s">
        <v>143</v>
      </c>
      <c r="Q118" s="58">
        <f t="shared" si="15"/>
        <v>0.51</v>
      </c>
      <c r="R118" s="58">
        <f t="shared" si="16"/>
        <v>0.77</v>
      </c>
      <c r="S118" s="58">
        <f t="shared" si="17"/>
        <v>0.62</v>
      </c>
      <c r="T118" s="58">
        <f t="shared" si="18"/>
        <v>2.09</v>
      </c>
      <c r="U118" s="58">
        <f t="shared" si="19"/>
        <v>1.68</v>
      </c>
      <c r="V118" s="58">
        <f t="shared" si="20"/>
        <v>0.68</v>
      </c>
      <c r="W118" s="58">
        <f t="shared" si="21"/>
        <v>1.45</v>
      </c>
      <c r="X118" s="58">
        <f t="shared" si="4"/>
        <v>0.91</v>
      </c>
      <c r="Y118" s="58">
        <f t="shared" si="5"/>
        <v>6.83</v>
      </c>
      <c r="Z118" s="58">
        <f t="shared" si="22"/>
        <v>1.1100000000000001</v>
      </c>
      <c r="AA118" s="58">
        <f t="shared" si="23"/>
        <v>1.52</v>
      </c>
      <c r="AB118" s="58">
        <f t="shared" si="24"/>
        <v>1.02</v>
      </c>
      <c r="AC118" s="58">
        <f t="shared" si="25"/>
        <v>2.68</v>
      </c>
      <c r="AD118" s="58">
        <f t="shared" si="26"/>
        <v>1.19</v>
      </c>
    </row>
    <row r="119" spans="1:30" x14ac:dyDescent="0.25">
      <c r="A119" t="s">
        <v>67</v>
      </c>
      <c r="B119" s="49">
        <f t="shared" si="7"/>
        <v>1662.4358849655819</v>
      </c>
      <c r="C119" s="49">
        <f t="shared" si="8"/>
        <v>121923007.16492866</v>
      </c>
      <c r="D119" s="49">
        <f t="shared" si="9"/>
        <v>148911.78933347599</v>
      </c>
      <c r="E119" s="49">
        <f t="shared" si="10"/>
        <v>645915.73698701698</v>
      </c>
      <c r="F119" s="49">
        <f t="shared" si="11"/>
        <v>710784.94419219741</v>
      </c>
      <c r="G119" s="49">
        <f t="shared" si="12"/>
        <v>207663685.01910019</v>
      </c>
      <c r="H119" s="49">
        <f t="shared" si="13"/>
        <v>822.70854526358858</v>
      </c>
      <c r="I119" s="49">
        <f t="shared" si="0"/>
        <v>803350.29963687621</v>
      </c>
      <c r="J119" s="49">
        <f t="shared" si="1"/>
        <v>1159649.5730023475</v>
      </c>
      <c r="K119" s="49">
        <f t="shared" si="14"/>
        <v>99790.20174236373</v>
      </c>
      <c r="L119" s="50">
        <f t="shared" si="27"/>
        <v>49.654835537933792</v>
      </c>
      <c r="M119" s="49">
        <f t="shared" si="28"/>
        <v>22905.295102982363</v>
      </c>
      <c r="N119" s="50">
        <f t="shared" si="29"/>
        <v>56.061911091215578</v>
      </c>
      <c r="O119" s="49">
        <f t="shared" si="30"/>
        <v>1628.3982960887724</v>
      </c>
      <c r="P119" t="s">
        <v>143</v>
      </c>
      <c r="Q119" s="58">
        <f t="shared" si="15"/>
        <v>1.73</v>
      </c>
      <c r="R119" s="58">
        <f t="shared" si="16"/>
        <v>1.1200000000000001</v>
      </c>
      <c r="S119" s="58">
        <f t="shared" si="17"/>
        <v>1.3</v>
      </c>
      <c r="T119" s="58">
        <f t="shared" si="18"/>
        <v>10.039999999999999</v>
      </c>
      <c r="U119" s="58">
        <f t="shared" si="19"/>
        <v>0.71</v>
      </c>
      <c r="V119" s="58">
        <f t="shared" si="20"/>
        <v>0.65</v>
      </c>
      <c r="W119" s="58">
        <f t="shared" si="21"/>
        <v>5.21</v>
      </c>
      <c r="X119" s="58">
        <f t="shared" si="4"/>
        <v>0.39</v>
      </c>
      <c r="Y119" s="58">
        <f t="shared" si="5"/>
        <v>2.46</v>
      </c>
      <c r="Z119" s="58">
        <f t="shared" si="22"/>
        <v>0.42</v>
      </c>
      <c r="AA119" s="60">
        <f t="shared" si="23"/>
        <v>9.77</v>
      </c>
      <c r="AB119" s="58">
        <f t="shared" si="24"/>
        <v>1.58</v>
      </c>
      <c r="AC119" s="60">
        <f t="shared" si="25"/>
        <v>9.58</v>
      </c>
      <c r="AD119" s="58">
        <f t="shared" si="26"/>
        <v>0.94</v>
      </c>
    </row>
    <row r="120" spans="1:30" x14ac:dyDescent="0.25">
      <c r="A120" t="s">
        <v>114</v>
      </c>
      <c r="B120" s="49">
        <f t="shared" si="7"/>
        <v>2037.1596066263726</v>
      </c>
      <c r="C120" s="49">
        <f t="shared" si="8"/>
        <v>136604749.35845402</v>
      </c>
      <c r="D120" s="49">
        <f t="shared" si="9"/>
        <v>1798890.4328580177</v>
      </c>
      <c r="E120" s="49">
        <f t="shared" si="10"/>
        <v>1784020.2483147322</v>
      </c>
      <c r="F120" s="49">
        <f t="shared" si="11"/>
        <v>1177494.3248951845</v>
      </c>
      <c r="G120" s="49">
        <f t="shared" si="12"/>
        <v>237360297.06120315</v>
      </c>
      <c r="H120" s="49">
        <f t="shared" si="13"/>
        <v>28146.55432824012</v>
      </c>
      <c r="I120" s="49">
        <f t="shared" si="0"/>
        <v>1067840.0089597304</v>
      </c>
      <c r="J120" s="49">
        <f t="shared" si="1"/>
        <v>10730646.683938578</v>
      </c>
      <c r="K120" s="49">
        <f t="shared" si="14"/>
        <v>127714.23687696106</v>
      </c>
      <c r="L120" s="49">
        <f t="shared" si="27"/>
        <v>704.36701980592341</v>
      </c>
      <c r="M120" s="49">
        <f t="shared" si="28"/>
        <v>52194.681045515936</v>
      </c>
      <c r="N120" s="49">
        <f t="shared" si="29"/>
        <v>631.43911672847037</v>
      </c>
      <c r="O120" s="49">
        <f t="shared" si="30"/>
        <v>2878.9444933881578</v>
      </c>
      <c r="P120" t="s">
        <v>143</v>
      </c>
      <c r="Q120" s="58">
        <f t="shared" si="15"/>
        <v>1.3</v>
      </c>
      <c r="R120" s="58">
        <f t="shared" si="16"/>
        <v>0.37</v>
      </c>
      <c r="S120" s="58">
        <f t="shared" si="17"/>
        <v>0.65</v>
      </c>
      <c r="T120" s="58">
        <f t="shared" si="18"/>
        <v>4.71</v>
      </c>
      <c r="U120" s="58">
        <f t="shared" si="19"/>
        <v>0.93</v>
      </c>
      <c r="V120" s="58">
        <f t="shared" si="20"/>
        <v>1.03</v>
      </c>
      <c r="W120" s="58">
        <f t="shared" si="21"/>
        <v>2.02</v>
      </c>
      <c r="X120" s="58">
        <f t="shared" si="4"/>
        <v>0.81</v>
      </c>
      <c r="Y120" s="58">
        <f t="shared" si="5"/>
        <v>1.4</v>
      </c>
      <c r="Z120" s="58">
        <f t="shared" si="22"/>
        <v>0.11</v>
      </c>
      <c r="AA120" s="58">
        <f t="shared" si="23"/>
        <v>3.25</v>
      </c>
      <c r="AB120" s="58">
        <f t="shared" si="24"/>
        <v>0.13</v>
      </c>
      <c r="AC120" s="58">
        <f t="shared" si="25"/>
        <v>1.55</v>
      </c>
      <c r="AD120" s="58">
        <f t="shared" si="26"/>
        <v>0.7</v>
      </c>
    </row>
    <row r="121" spans="1:30" x14ac:dyDescent="0.25">
      <c r="A121" t="s">
        <v>69</v>
      </c>
      <c r="B121" s="49">
        <f t="shared" si="7"/>
        <v>5013.8840864348522</v>
      </c>
      <c r="C121" s="49">
        <f t="shared" si="8"/>
        <v>342279641.74982882</v>
      </c>
      <c r="D121" s="49">
        <f t="shared" si="9"/>
        <v>1469984.5265326744</v>
      </c>
      <c r="E121" s="49">
        <f t="shared" si="10"/>
        <v>2263619.7895277087</v>
      </c>
      <c r="F121" s="49">
        <f t="shared" si="11"/>
        <v>2551028.9536497071</v>
      </c>
      <c r="G121" s="49">
        <f t="shared" si="12"/>
        <v>583693323.96629858</v>
      </c>
      <c r="H121" s="49">
        <f t="shared" si="13"/>
        <v>4404.6831422796986</v>
      </c>
      <c r="I121" s="49">
        <f t="shared" si="0"/>
        <v>2802744.4337001974</v>
      </c>
      <c r="J121" s="49">
        <f t="shared" si="1"/>
        <v>20200558.639878534</v>
      </c>
      <c r="K121" s="49">
        <f t="shared" si="14"/>
        <v>304400.07703015755</v>
      </c>
      <c r="L121" s="50">
        <f t="shared" si="27"/>
        <v>209.61321960075364</v>
      </c>
      <c r="M121" s="49">
        <f t="shared" si="28"/>
        <v>101981.03963176245</v>
      </c>
      <c r="N121" s="49">
        <f t="shared" si="29"/>
        <v>379.347824765035</v>
      </c>
      <c r="O121" s="49">
        <f t="shared" si="30"/>
        <v>6554.9220010904892</v>
      </c>
      <c r="P121" t="s">
        <v>143</v>
      </c>
      <c r="Q121" s="58">
        <f t="shared" si="15"/>
        <v>0.25</v>
      </c>
      <c r="R121" s="58">
        <f t="shared" si="16"/>
        <v>1.2</v>
      </c>
      <c r="S121" s="58">
        <f t="shared" si="17"/>
        <v>1.79</v>
      </c>
      <c r="T121" s="58">
        <f t="shared" si="18"/>
        <v>3.93</v>
      </c>
      <c r="U121" s="58">
        <f t="shared" si="19"/>
        <v>2.04</v>
      </c>
      <c r="V121" s="58">
        <f t="shared" si="20"/>
        <v>0.7</v>
      </c>
      <c r="W121" s="58">
        <f t="shared" si="21"/>
        <v>4.46</v>
      </c>
      <c r="X121" s="58">
        <f t="shared" si="4"/>
        <v>0.51</v>
      </c>
      <c r="Y121" s="58">
        <f t="shared" si="5"/>
        <v>1.77</v>
      </c>
      <c r="Z121" s="58">
        <f t="shared" si="22"/>
        <v>1.1000000000000001</v>
      </c>
      <c r="AA121" s="60">
        <f t="shared" si="23"/>
        <v>5.76</v>
      </c>
      <c r="AB121" s="58">
        <f t="shared" si="24"/>
        <v>0.7</v>
      </c>
      <c r="AC121" s="58">
        <f t="shared" si="25"/>
        <v>1.2</v>
      </c>
      <c r="AD121" s="58">
        <f t="shared" si="26"/>
        <v>0.75</v>
      </c>
    </row>
    <row r="122" spans="1:30" x14ac:dyDescent="0.25">
      <c r="A122" t="s">
        <v>116</v>
      </c>
      <c r="B122" s="49">
        <f t="shared" si="7"/>
        <v>3547.2749314136368</v>
      </c>
      <c r="C122" s="49">
        <f t="shared" si="8"/>
        <v>139522677.86541504</v>
      </c>
      <c r="D122" s="49">
        <f t="shared" si="9"/>
        <v>403511.6295100493</v>
      </c>
      <c r="E122" s="49">
        <f t="shared" si="10"/>
        <v>313173.20499287406</v>
      </c>
      <c r="F122" s="49">
        <f t="shared" si="11"/>
        <v>148476.48488547967</v>
      </c>
      <c r="G122" s="49">
        <f t="shared" si="12"/>
        <v>236084416.0715512</v>
      </c>
      <c r="H122" s="49">
        <f t="shared" si="13"/>
        <v>19206.998888314836</v>
      </c>
      <c r="I122" s="49">
        <f t="shared" si="0"/>
        <v>1701975.9179035809</v>
      </c>
      <c r="J122" s="49">
        <f t="shared" si="1"/>
        <v>7917661.0287941992</v>
      </c>
      <c r="K122" s="49">
        <f t="shared" si="14"/>
        <v>40159.354007120208</v>
      </c>
      <c r="L122" s="49">
        <f t="shared" si="27"/>
        <v>679.15366283671108</v>
      </c>
      <c r="M122" s="49">
        <f t="shared" si="28"/>
        <v>123710.20318893572</v>
      </c>
      <c r="N122" s="50">
        <f t="shared" si="29"/>
        <v>42.623861647396204</v>
      </c>
      <c r="O122" s="49">
        <f t="shared" si="30"/>
        <v>218.57354645726394</v>
      </c>
      <c r="P122" t="s">
        <v>143</v>
      </c>
      <c r="Q122" s="58">
        <f t="shared" si="15"/>
        <v>0.67</v>
      </c>
      <c r="R122" s="58">
        <f t="shared" si="16"/>
        <v>1.05</v>
      </c>
      <c r="S122" s="58">
        <f t="shared" si="17"/>
        <v>0.66</v>
      </c>
      <c r="T122" s="58">
        <f t="shared" si="18"/>
        <v>10.26</v>
      </c>
      <c r="U122" s="58">
        <f t="shared" si="19"/>
        <v>3.7</v>
      </c>
      <c r="V122" s="58">
        <f t="shared" si="20"/>
        <v>0.37</v>
      </c>
      <c r="W122" s="58">
        <f t="shared" si="21"/>
        <v>2.4</v>
      </c>
      <c r="X122" s="58">
        <f t="shared" si="4"/>
        <v>0.93</v>
      </c>
      <c r="Y122" s="58">
        <f t="shared" si="5"/>
        <v>2.35</v>
      </c>
      <c r="Z122" s="58">
        <f t="shared" si="22"/>
        <v>0.71</v>
      </c>
      <c r="AA122" s="58">
        <f t="shared" si="23"/>
        <v>1.22</v>
      </c>
      <c r="AB122" s="58">
        <f t="shared" si="24"/>
        <v>0.68</v>
      </c>
      <c r="AC122" s="60">
        <f t="shared" si="25"/>
        <v>6.68</v>
      </c>
      <c r="AD122" s="58">
        <f t="shared" si="26"/>
        <v>0.54</v>
      </c>
    </row>
    <row r="123" spans="1:30" ht="16.5" thickBot="1" x14ac:dyDescent="0.3">
      <c r="A123" t="s">
        <v>75</v>
      </c>
      <c r="B123" s="51">
        <f t="shared" si="7"/>
        <v>3970.5383924822463</v>
      </c>
      <c r="C123" s="51">
        <f t="shared" si="8"/>
        <v>126786508.90075395</v>
      </c>
      <c r="D123" s="51">
        <f t="shared" si="9"/>
        <v>47129.63401066525</v>
      </c>
      <c r="E123" s="51">
        <f t="shared" si="10"/>
        <v>790005.87558347499</v>
      </c>
      <c r="F123" s="51">
        <f t="shared" si="11"/>
        <v>100174.50114769883</v>
      </c>
      <c r="G123" s="51">
        <f t="shared" si="12"/>
        <v>213293382.81589144</v>
      </c>
      <c r="H123" s="51">
        <f t="shared" si="13"/>
        <v>438.70144316331823</v>
      </c>
      <c r="I123" s="51">
        <f t="shared" si="0"/>
        <v>1479107.5739117397</v>
      </c>
      <c r="J123" s="51">
        <f t="shared" si="1"/>
        <v>1902002.7233024782</v>
      </c>
      <c r="K123" s="51">
        <f t="shared" si="14"/>
        <v>32336.961693690504</v>
      </c>
      <c r="L123" s="54">
        <f t="shared" si="27"/>
        <v>27.831812231721237</v>
      </c>
      <c r="M123" s="51">
        <f t="shared" si="28"/>
        <v>109725.41800707366</v>
      </c>
      <c r="N123" s="54">
        <f t="shared" si="29"/>
        <v>-1.2013731898584707</v>
      </c>
      <c r="O123" s="51">
        <f t="shared" si="30"/>
        <v>172.19682387971412</v>
      </c>
      <c r="P123" t="s">
        <v>143</v>
      </c>
      <c r="Q123" s="61">
        <f t="shared" si="15"/>
        <v>0.62</v>
      </c>
      <c r="R123" s="61">
        <f t="shared" si="16"/>
        <v>0.88</v>
      </c>
      <c r="S123" s="61">
        <f t="shared" si="17"/>
        <v>2.82</v>
      </c>
      <c r="T123" s="61">
        <f t="shared" si="18"/>
        <v>8.91</v>
      </c>
      <c r="U123" s="61">
        <f t="shared" si="19"/>
        <v>6.97</v>
      </c>
      <c r="V123" s="61">
        <f t="shared" si="20"/>
        <v>0.54</v>
      </c>
      <c r="W123" s="61">
        <f t="shared" si="21"/>
        <v>4.05</v>
      </c>
      <c r="X123" s="61">
        <f t="shared" si="4"/>
        <v>0.35</v>
      </c>
      <c r="Y123" s="61">
        <f t="shared" si="5"/>
        <v>1.53</v>
      </c>
      <c r="Z123" s="61">
        <f t="shared" si="22"/>
        <v>0.76</v>
      </c>
      <c r="AA123" s="63">
        <f t="shared" si="23"/>
        <v>14.45</v>
      </c>
      <c r="AB123" s="61">
        <f t="shared" si="24"/>
        <v>0.32</v>
      </c>
      <c r="AC123" s="63" t="str">
        <f t="shared" si="25"/>
        <v>&gt;100</v>
      </c>
      <c r="AD123" s="61">
        <f t="shared" si="26"/>
        <v>1.76</v>
      </c>
    </row>
  </sheetData>
  <pageMargins left="0.7" right="0.7" top="0.75" bottom="0.75" header="0.3" footer="0.3"/>
  <pageSetup orientation="portrait" horizontalDpi="4294967294" verticalDpi="0" r:id="rId1"/>
  <ignoredErrors>
    <ignoredError sqref="U8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65A1B-609E-4221-9E77-83F3F29413AE}">
  <dimension ref="A1:T151"/>
  <sheetViews>
    <sheetView tabSelected="1" zoomScale="60" zoomScaleNormal="60" workbookViewId="0">
      <selection activeCell="D76" sqref="D76"/>
    </sheetView>
  </sheetViews>
  <sheetFormatPr defaultRowHeight="15.75" x14ac:dyDescent="0.25"/>
  <cols>
    <col min="1" max="1" width="33.875" customWidth="1"/>
    <col min="2" max="2" width="27.875" customWidth="1"/>
    <col min="3" max="3" width="15" customWidth="1"/>
    <col min="4" max="4" width="24.25" customWidth="1"/>
    <col min="5" max="5" width="22" customWidth="1"/>
    <col min="6" max="6" width="22.5" customWidth="1"/>
    <col min="7" max="7" width="11.25" bestFit="1" customWidth="1"/>
    <col min="8" max="8" width="13.25" customWidth="1"/>
    <col min="9" max="9" width="9.75" customWidth="1"/>
    <col min="10" max="10" width="14.125" customWidth="1"/>
    <col min="11" max="11" width="11.5" customWidth="1"/>
    <col min="12" max="12" width="10.25" bestFit="1" customWidth="1"/>
    <col min="13" max="13" width="10.75" customWidth="1"/>
    <col min="14" max="14" width="9.25" bestFit="1" customWidth="1"/>
    <col min="15" max="15" width="10.625" customWidth="1"/>
    <col min="16" max="16" width="11" customWidth="1"/>
    <col min="17" max="17" width="8.875" bestFit="1" customWidth="1"/>
    <col min="18" max="18" width="11" customWidth="1"/>
    <col min="19" max="19" width="8.875" bestFit="1" customWidth="1"/>
    <col min="20" max="20" width="12.25" customWidth="1"/>
  </cols>
  <sheetData>
    <row r="1" spans="2:20" x14ac:dyDescent="0.25">
      <c r="B1" s="1" t="s">
        <v>271</v>
      </c>
      <c r="D1" s="10"/>
      <c r="E1" s="10"/>
      <c r="F1" s="10"/>
    </row>
    <row r="2" spans="2:20" ht="16.5" thickBot="1" x14ac:dyDescent="0.3">
      <c r="B2" t="s">
        <v>1</v>
      </c>
      <c r="C2" s="64" t="s">
        <v>146</v>
      </c>
      <c r="D2" s="65" t="s">
        <v>149</v>
      </c>
      <c r="E2" s="65" t="s">
        <v>151</v>
      </c>
      <c r="F2" s="65" t="s">
        <v>152</v>
      </c>
      <c r="G2" s="64" t="s">
        <v>153</v>
      </c>
      <c r="H2" s="64" t="s">
        <v>159</v>
      </c>
      <c r="I2" s="64" t="s">
        <v>160</v>
      </c>
      <c r="J2" s="64" t="s">
        <v>162</v>
      </c>
      <c r="K2" s="64" t="s">
        <v>163</v>
      </c>
      <c r="L2" s="64" t="s">
        <v>164</v>
      </c>
      <c r="M2" s="64" t="s">
        <v>165</v>
      </c>
      <c r="N2" s="64" t="s">
        <v>166</v>
      </c>
      <c r="O2" s="64" t="s">
        <v>167</v>
      </c>
      <c r="P2" s="64" t="s">
        <v>168</v>
      </c>
      <c r="Q2" s="66" t="s">
        <v>266</v>
      </c>
      <c r="R2" s="66" t="s">
        <v>267</v>
      </c>
      <c r="S2" s="66" t="s">
        <v>269</v>
      </c>
      <c r="T2" s="67" t="s">
        <v>268</v>
      </c>
    </row>
    <row r="3" spans="2:20" x14ac:dyDescent="0.25">
      <c r="B3" t="s">
        <v>121</v>
      </c>
      <c r="C3" s="48">
        <v>1672.4688272745666</v>
      </c>
      <c r="D3" s="48">
        <v>115385341.30434701</v>
      </c>
      <c r="E3" s="48">
        <v>4443733.0405445751</v>
      </c>
      <c r="F3" s="48">
        <v>3392887.9944786881</v>
      </c>
      <c r="G3" s="48">
        <v>3046731.9705656474</v>
      </c>
      <c r="H3" s="48">
        <v>226458704.45614403</v>
      </c>
      <c r="I3" s="48">
        <v>12735.626828813185</v>
      </c>
      <c r="J3" s="48">
        <v>5154410.9212426292</v>
      </c>
      <c r="K3" s="53">
        <v>41402975.409206867</v>
      </c>
      <c r="L3" s="48">
        <v>183420.38449710727</v>
      </c>
      <c r="M3" s="48">
        <v>2166.525050486779</v>
      </c>
      <c r="N3" s="48">
        <v>43672.47803720332</v>
      </c>
      <c r="O3" s="48">
        <v>1741.2665586827818</v>
      </c>
      <c r="P3" s="48">
        <v>1558.0071045515417</v>
      </c>
      <c r="Q3" s="69">
        <f t="shared" ref="Q3:Q40" si="0">(D3/1000000)/23.3</f>
        <v>4.9521605710020173</v>
      </c>
      <c r="R3" s="69">
        <f t="shared" ref="R3:R40" si="1">(H3/1000000)/40.07</f>
        <v>5.6515773510392817</v>
      </c>
      <c r="S3" s="69">
        <f>Q3/R3</f>
        <v>0.87624396932147675</v>
      </c>
      <c r="T3" s="68" t="str">
        <f>IF(S3&gt;0.03,"Dol","Cal")</f>
        <v>Dol</v>
      </c>
    </row>
    <row r="4" spans="2:20" x14ac:dyDescent="0.25">
      <c r="B4" t="s">
        <v>77</v>
      </c>
      <c r="C4" s="49">
        <v>1283.6266667158202</v>
      </c>
      <c r="D4" s="49">
        <v>104818483.05629383</v>
      </c>
      <c r="E4" s="49">
        <v>1293099.1971625572</v>
      </c>
      <c r="F4" s="49">
        <v>1125227.4293277191</v>
      </c>
      <c r="G4" s="49">
        <v>2184360.4186624945</v>
      </c>
      <c r="H4" s="49">
        <v>206839103.31534037</v>
      </c>
      <c r="I4" s="49">
        <v>3295.0145639639723</v>
      </c>
      <c r="J4" s="49">
        <v>5036153.0350451423</v>
      </c>
      <c r="K4" s="49">
        <v>33874414.21478834</v>
      </c>
      <c r="L4" s="49">
        <v>160132.32312111522</v>
      </c>
      <c r="M4" s="50">
        <v>127.36857051149232</v>
      </c>
      <c r="N4" s="49">
        <v>21787.274175299175</v>
      </c>
      <c r="O4" s="49">
        <v>494.97704637799455</v>
      </c>
      <c r="P4" s="49">
        <v>879.153791579325</v>
      </c>
      <c r="Q4" s="69">
        <f t="shared" si="0"/>
        <v>4.4986473414718384</v>
      </c>
      <c r="R4" s="69">
        <f t="shared" si="1"/>
        <v>5.1619441805675157</v>
      </c>
      <c r="S4" s="69">
        <f t="shared" ref="S4:S40" si="2">Q4/R4</f>
        <v>0.8715025161270239</v>
      </c>
      <c r="T4" s="68" t="str">
        <f t="shared" ref="T4:T40" si="3">IF(S4&gt;0.03,"Dol","Cal")</f>
        <v>Dol</v>
      </c>
    </row>
    <row r="5" spans="2:20" x14ac:dyDescent="0.25">
      <c r="B5" t="s">
        <v>123</v>
      </c>
      <c r="C5" s="49">
        <v>3297.6534311841529</v>
      </c>
      <c r="D5" s="49">
        <v>102992455.88616404</v>
      </c>
      <c r="E5" s="49">
        <v>10837925.880917186</v>
      </c>
      <c r="F5" s="49">
        <v>8437984.5786517691</v>
      </c>
      <c r="G5" s="49">
        <v>8236984.4695843142</v>
      </c>
      <c r="H5" s="49">
        <v>227773323.59524024</v>
      </c>
      <c r="I5" s="49">
        <v>27433.584573675722</v>
      </c>
      <c r="J5" s="49">
        <v>5877243.1891323896</v>
      </c>
      <c r="K5" s="52">
        <v>63516034.465315841</v>
      </c>
      <c r="L5" s="49">
        <v>219308.01137960385</v>
      </c>
      <c r="M5" s="49">
        <v>1051.5537981534851</v>
      </c>
      <c r="N5" s="49">
        <v>120157.49378060164</v>
      </c>
      <c r="O5" s="49">
        <v>5060.9541087600892</v>
      </c>
      <c r="P5" s="49">
        <v>1398.3898198133531</v>
      </c>
      <c r="Q5" s="69">
        <f t="shared" si="0"/>
        <v>4.4202770766594011</v>
      </c>
      <c r="R5" s="69">
        <f t="shared" si="1"/>
        <v>5.6843854154040487</v>
      </c>
      <c r="S5" s="69">
        <f t="shared" si="2"/>
        <v>0.77761741219744607</v>
      </c>
      <c r="T5" s="68" t="str">
        <f t="shared" si="3"/>
        <v>Dol</v>
      </c>
    </row>
    <row r="6" spans="2:20" x14ac:dyDescent="0.25">
      <c r="B6" t="s">
        <v>79</v>
      </c>
      <c r="C6" s="49">
        <v>2118.6002482222661</v>
      </c>
      <c r="D6" s="49">
        <v>94212565.684539497</v>
      </c>
      <c r="E6" s="49">
        <v>3185990.8387208306</v>
      </c>
      <c r="F6" s="49">
        <v>2560779.7999161528</v>
      </c>
      <c r="G6" s="49">
        <v>4171990.9544297117</v>
      </c>
      <c r="H6" s="49">
        <v>203311108.48347607</v>
      </c>
      <c r="I6" s="49">
        <v>2487.2325494769721</v>
      </c>
      <c r="J6" s="49">
        <v>5304108.6876035957</v>
      </c>
      <c r="K6" s="52">
        <v>44266195.103338726</v>
      </c>
      <c r="L6" s="49">
        <v>186822.02188869077</v>
      </c>
      <c r="M6" s="50">
        <v>120.73743350083883</v>
      </c>
      <c r="N6" s="49">
        <v>35682.778374261638</v>
      </c>
      <c r="O6" s="49">
        <v>936.6988194241751</v>
      </c>
      <c r="P6" s="49">
        <v>426.61940482286104</v>
      </c>
      <c r="Q6" s="69">
        <f t="shared" si="0"/>
        <v>4.043457754701266</v>
      </c>
      <c r="R6" s="69">
        <f t="shared" si="1"/>
        <v>5.0738983899045689</v>
      </c>
      <c r="S6" s="69">
        <f t="shared" si="2"/>
        <v>0.79691342710891699</v>
      </c>
      <c r="T6" s="68" t="str">
        <f t="shared" si="3"/>
        <v>Dol</v>
      </c>
    </row>
    <row r="7" spans="2:20" x14ac:dyDescent="0.25">
      <c r="B7" t="s">
        <v>125</v>
      </c>
      <c r="C7" s="49">
        <v>3840.0394122727366</v>
      </c>
      <c r="D7" s="49">
        <v>100266078.13390033</v>
      </c>
      <c r="E7" s="49">
        <v>16950597.438407283</v>
      </c>
      <c r="F7" s="49">
        <v>13049364.529732628</v>
      </c>
      <c r="G7" s="49">
        <v>13308914.313830737</v>
      </c>
      <c r="H7" s="49">
        <v>258671307.9057771</v>
      </c>
      <c r="I7" s="49">
        <v>35515.857475010758</v>
      </c>
      <c r="J7" s="52">
        <v>8054029.4542444022</v>
      </c>
      <c r="K7" s="52">
        <v>52429056.387818053</v>
      </c>
      <c r="L7" s="49">
        <v>218143.08398356862</v>
      </c>
      <c r="M7" s="49">
        <v>4192.5938914380995</v>
      </c>
      <c r="N7" s="49">
        <v>200515.36002530041</v>
      </c>
      <c r="O7" s="49">
        <v>23056.261677234845</v>
      </c>
      <c r="P7" s="49">
        <v>4905.7154515680395</v>
      </c>
      <c r="Q7" s="69">
        <f t="shared" si="0"/>
        <v>4.3032651559613875</v>
      </c>
      <c r="R7" s="69">
        <f t="shared" si="1"/>
        <v>6.4554855978481926</v>
      </c>
      <c r="S7" s="69">
        <f t="shared" si="2"/>
        <v>0.66660595717164872</v>
      </c>
      <c r="T7" s="68" t="str">
        <f t="shared" si="3"/>
        <v>Dol</v>
      </c>
    </row>
    <row r="8" spans="2:20" x14ac:dyDescent="0.25">
      <c r="B8" t="s">
        <v>81</v>
      </c>
      <c r="C8" s="49">
        <v>1960.42461969087</v>
      </c>
      <c r="D8" s="49">
        <v>87103366.036875248</v>
      </c>
      <c r="E8" s="49">
        <v>5040558.9968281668</v>
      </c>
      <c r="F8" s="49">
        <v>3274600.9147226345</v>
      </c>
      <c r="G8" s="49">
        <v>5847361.7577812383</v>
      </c>
      <c r="H8" s="49">
        <v>206087190.68616796</v>
      </c>
      <c r="I8" s="49">
        <v>2971.7977215593996</v>
      </c>
      <c r="J8" s="49">
        <v>6755993.9934177063</v>
      </c>
      <c r="K8" s="49">
        <v>27591871.120943617</v>
      </c>
      <c r="L8" s="49">
        <v>160733.57737442979</v>
      </c>
      <c r="M8" s="50">
        <v>157.50728315210304</v>
      </c>
      <c r="N8" s="49">
        <v>71739.958484036746</v>
      </c>
      <c r="O8" s="49">
        <v>2220.3316759863887</v>
      </c>
      <c r="P8" s="49">
        <v>1524.3739223130378</v>
      </c>
      <c r="Q8" s="69">
        <f t="shared" si="0"/>
        <v>3.7383418899946457</v>
      </c>
      <c r="R8" s="69">
        <f t="shared" si="1"/>
        <v>5.14317920354799</v>
      </c>
      <c r="S8" s="69">
        <f t="shared" si="2"/>
        <v>0.72685429421082082</v>
      </c>
      <c r="T8" s="68" t="str">
        <f t="shared" si="3"/>
        <v>Dol</v>
      </c>
    </row>
    <row r="9" spans="2:20" x14ac:dyDescent="0.25">
      <c r="B9" t="s">
        <v>127</v>
      </c>
      <c r="C9" s="49">
        <v>4101.5297190522115</v>
      </c>
      <c r="D9" s="49">
        <v>100451108.27978829</v>
      </c>
      <c r="E9" s="49">
        <v>14513562.413789742</v>
      </c>
      <c r="F9" s="49">
        <v>8418420.3038262278</v>
      </c>
      <c r="G9" s="49">
        <v>10907929.646142496</v>
      </c>
      <c r="H9" s="49">
        <v>212340502.72697565</v>
      </c>
      <c r="I9" s="49">
        <v>41438.758960925741</v>
      </c>
      <c r="J9" s="49">
        <v>5489585.7834541509</v>
      </c>
      <c r="K9" s="52">
        <v>61109736.479114704</v>
      </c>
      <c r="L9" s="49">
        <v>216368.79983004049</v>
      </c>
      <c r="M9" s="49">
        <v>2827.1114385994106</v>
      </c>
      <c r="N9" s="49">
        <v>148191.45479505754</v>
      </c>
      <c r="O9" s="49">
        <v>2500.4409300023317</v>
      </c>
      <c r="P9" s="49">
        <v>723.31303354180363</v>
      </c>
      <c r="Q9" s="69">
        <f t="shared" si="0"/>
        <v>4.3112063639394114</v>
      </c>
      <c r="R9" s="69">
        <f t="shared" si="1"/>
        <v>5.2992389000992173</v>
      </c>
      <c r="S9" s="69">
        <f t="shared" si="2"/>
        <v>0.81355199212828333</v>
      </c>
      <c r="T9" s="68" t="str">
        <f t="shared" si="3"/>
        <v>Dol</v>
      </c>
    </row>
    <row r="10" spans="2:20" x14ac:dyDescent="0.25">
      <c r="B10" t="s">
        <v>83</v>
      </c>
      <c r="C10" s="49">
        <v>3311.0378869259362</v>
      </c>
      <c r="D10" s="49">
        <v>112401453.82818143</v>
      </c>
      <c r="E10" s="49">
        <v>5093496.7408730071</v>
      </c>
      <c r="F10" s="49">
        <v>4087325.5937520526</v>
      </c>
      <c r="G10" s="49">
        <v>6964896.7732613999</v>
      </c>
      <c r="H10" s="49">
        <v>230127393.10416248</v>
      </c>
      <c r="I10" s="49">
        <v>11366.463395377781</v>
      </c>
      <c r="J10" s="49">
        <v>5946980.4376526512</v>
      </c>
      <c r="K10" s="52">
        <v>57551423.590186939</v>
      </c>
      <c r="L10" s="49">
        <v>225650.20107559566</v>
      </c>
      <c r="M10" s="50">
        <v>438.4002545397916</v>
      </c>
      <c r="N10" s="49">
        <v>50945.34485263902</v>
      </c>
      <c r="O10" s="49">
        <v>509.86297702199022</v>
      </c>
      <c r="P10" s="49">
        <v>270.08404284819477</v>
      </c>
      <c r="Q10" s="69">
        <f t="shared" si="0"/>
        <v>4.8240967308232374</v>
      </c>
      <c r="R10" s="69">
        <f t="shared" si="1"/>
        <v>5.7431343425046784</v>
      </c>
      <c r="S10" s="69">
        <f t="shared" si="2"/>
        <v>0.83997629919960515</v>
      </c>
      <c r="T10" s="68" t="str">
        <f t="shared" si="3"/>
        <v>Dol</v>
      </c>
    </row>
    <row r="11" spans="2:20" x14ac:dyDescent="0.25">
      <c r="B11" t="s">
        <v>129</v>
      </c>
      <c r="C11" s="49">
        <v>1702.4461420555883</v>
      </c>
      <c r="D11" s="49">
        <v>137294643.37419504</v>
      </c>
      <c r="E11" s="49">
        <v>2658556.3274909779</v>
      </c>
      <c r="F11" s="49">
        <v>2246712.4600014174</v>
      </c>
      <c r="G11" s="49">
        <v>1879738.7414990461</v>
      </c>
      <c r="H11" s="49">
        <v>230360139.88958898</v>
      </c>
      <c r="I11" s="49">
        <v>27128.214020007606</v>
      </c>
      <c r="J11" s="49">
        <v>1845685.5034284112</v>
      </c>
      <c r="K11" s="49">
        <v>3328804.1779871215</v>
      </c>
      <c r="L11" s="49">
        <v>61932.707859009963</v>
      </c>
      <c r="M11" s="49">
        <v>866.29430103890957</v>
      </c>
      <c r="N11" s="49">
        <v>56024.785694652746</v>
      </c>
      <c r="O11" s="49">
        <v>935.01910988959548</v>
      </c>
      <c r="P11" s="49">
        <v>1531.8398183297629</v>
      </c>
      <c r="Q11" s="69">
        <f t="shared" si="0"/>
        <v>5.8924739645577269</v>
      </c>
      <c r="R11" s="69">
        <f t="shared" si="1"/>
        <v>5.748942847257025</v>
      </c>
      <c r="S11" s="69">
        <f t="shared" si="2"/>
        <v>1.0249665236051502</v>
      </c>
      <c r="T11" s="68" t="str">
        <f t="shared" si="3"/>
        <v>Dol</v>
      </c>
    </row>
    <row r="12" spans="2:20" x14ac:dyDescent="0.25">
      <c r="B12" t="s">
        <v>85</v>
      </c>
      <c r="C12" s="49">
        <v>1737.6908536223725</v>
      </c>
      <c r="D12" s="49">
        <v>140323035.65450791</v>
      </c>
      <c r="E12" s="49">
        <v>1055364.1390337641</v>
      </c>
      <c r="F12" s="49">
        <v>1136545.9958825153</v>
      </c>
      <c r="G12" s="49">
        <v>1383229.0294953869</v>
      </c>
      <c r="H12" s="49">
        <v>231780084.04643425</v>
      </c>
      <c r="I12" s="49">
        <v>1817.3208812547746</v>
      </c>
      <c r="J12" s="49">
        <v>1994249.9617193202</v>
      </c>
      <c r="K12" s="49">
        <v>1884830.9372710036</v>
      </c>
      <c r="L12" s="49">
        <v>57197.9095725476</v>
      </c>
      <c r="M12" s="50">
        <v>242.08326696266658</v>
      </c>
      <c r="N12" s="49">
        <v>46660.40215653045</v>
      </c>
      <c r="O12" s="49">
        <v>240.68624893402793</v>
      </c>
      <c r="P12" s="49">
        <v>1017.4282728571098</v>
      </c>
      <c r="Q12" s="69">
        <f t="shared" si="0"/>
        <v>6.0224478821677216</v>
      </c>
      <c r="R12" s="69">
        <f t="shared" si="1"/>
        <v>5.7843794371458506</v>
      </c>
      <c r="S12" s="69">
        <f t="shared" si="2"/>
        <v>1.0411571280219023</v>
      </c>
      <c r="T12" s="68" t="str">
        <f t="shared" si="3"/>
        <v>Dol</v>
      </c>
    </row>
    <row r="13" spans="2:20" x14ac:dyDescent="0.25">
      <c r="B13" t="s">
        <v>131</v>
      </c>
      <c r="C13" s="49">
        <v>1815.0191097537522</v>
      </c>
      <c r="D13" s="49">
        <v>136661136.53471512</v>
      </c>
      <c r="E13" s="49">
        <v>2765495.4772229088</v>
      </c>
      <c r="F13" s="49">
        <v>3205361.0595387267</v>
      </c>
      <c r="G13" s="49">
        <v>1889350.1733166738</v>
      </c>
      <c r="H13" s="49">
        <v>227463098.68125033</v>
      </c>
      <c r="I13" s="49">
        <v>40452.334052532598</v>
      </c>
      <c r="J13" s="49">
        <v>2517672.658200772</v>
      </c>
      <c r="K13" s="49">
        <v>15933174.489863725</v>
      </c>
      <c r="L13" s="49">
        <v>58614.606484281925</v>
      </c>
      <c r="M13" s="49">
        <v>1824.0801104126074</v>
      </c>
      <c r="N13" s="49">
        <v>84025.679443115238</v>
      </c>
      <c r="O13" s="49">
        <v>1160.4121510440286</v>
      </c>
      <c r="P13" s="49">
        <v>4073.4231850808087</v>
      </c>
      <c r="Q13" s="69">
        <f t="shared" si="0"/>
        <v>5.8652848298160993</v>
      </c>
      <c r="R13" s="69">
        <f t="shared" si="1"/>
        <v>5.6766433411841861</v>
      </c>
      <c r="S13" s="69">
        <f t="shared" si="2"/>
        <v>1.0332311680149631</v>
      </c>
      <c r="T13" s="68" t="str">
        <f t="shared" si="3"/>
        <v>Dol</v>
      </c>
    </row>
    <row r="14" spans="2:20" x14ac:dyDescent="0.25">
      <c r="B14" t="s">
        <v>87</v>
      </c>
      <c r="C14" s="49">
        <v>1479.3773067753086</v>
      </c>
      <c r="D14" s="49">
        <v>128658043.66550992</v>
      </c>
      <c r="E14" s="49">
        <v>596344.76422669948</v>
      </c>
      <c r="F14" s="49">
        <v>920445.17956729699</v>
      </c>
      <c r="G14" s="49">
        <v>1350221.9727583437</v>
      </c>
      <c r="H14" s="49">
        <v>211784889.58801955</v>
      </c>
      <c r="I14" s="49">
        <v>61.12301253948376</v>
      </c>
      <c r="J14" s="49">
        <v>2194061.5996087724</v>
      </c>
      <c r="K14" s="49">
        <v>257473.2269263365</v>
      </c>
      <c r="L14" s="49">
        <v>50641.918913860805</v>
      </c>
      <c r="M14" s="50">
        <v>41.884293838531491</v>
      </c>
      <c r="N14" s="49">
        <v>45210.98894723782</v>
      </c>
      <c r="O14" s="50">
        <v>59.319382661269486</v>
      </c>
      <c r="P14" s="49">
        <v>1996.2174685435991</v>
      </c>
      <c r="Q14" s="69">
        <f t="shared" si="0"/>
        <v>5.5218044491635156</v>
      </c>
      <c r="R14" s="69">
        <f t="shared" si="1"/>
        <v>5.285372837235327</v>
      </c>
      <c r="S14" s="69">
        <f t="shared" si="2"/>
        <v>1.0447331946504386</v>
      </c>
      <c r="T14" s="68" t="str">
        <f t="shared" si="3"/>
        <v>Dol</v>
      </c>
    </row>
    <row r="15" spans="2:20" x14ac:dyDescent="0.25">
      <c r="B15" t="s">
        <v>133</v>
      </c>
      <c r="C15" s="49">
        <v>1719.9112775487733</v>
      </c>
      <c r="D15" s="49">
        <v>130256494.51788342</v>
      </c>
      <c r="E15" s="49">
        <v>2740972.8250909131</v>
      </c>
      <c r="F15" s="49">
        <v>3197935.5966639873</v>
      </c>
      <c r="G15" s="49">
        <v>1865629.8906263958</v>
      </c>
      <c r="H15" s="49">
        <v>219920869.48530024</v>
      </c>
      <c r="I15" s="49">
        <v>40662.76279939201</v>
      </c>
      <c r="J15" s="49">
        <v>2533591.303427143</v>
      </c>
      <c r="K15" s="49">
        <v>16068048.907204503</v>
      </c>
      <c r="L15" s="49">
        <v>62929.019060743194</v>
      </c>
      <c r="M15" s="49">
        <v>1861.3293564425232</v>
      </c>
      <c r="N15" s="49">
        <v>192089.51375238449</v>
      </c>
      <c r="O15" s="49">
        <v>1073.1970829515669</v>
      </c>
      <c r="P15" s="49">
        <v>5326.477498734509</v>
      </c>
      <c r="Q15" s="69">
        <f t="shared" si="0"/>
        <v>5.590407490037915</v>
      </c>
      <c r="R15" s="69">
        <f t="shared" si="1"/>
        <v>5.488417007369609</v>
      </c>
      <c r="S15" s="69">
        <f t="shared" si="2"/>
        <v>1.0185828595989259</v>
      </c>
      <c r="T15" s="68" t="str">
        <f t="shared" si="3"/>
        <v>Dol</v>
      </c>
    </row>
    <row r="16" spans="2:20" x14ac:dyDescent="0.25">
      <c r="B16" t="s">
        <v>89</v>
      </c>
      <c r="C16" s="49">
        <v>1444.0914084377123</v>
      </c>
      <c r="D16" s="49">
        <v>127116562.52597037</v>
      </c>
      <c r="E16" s="49">
        <v>702208.61622861587</v>
      </c>
      <c r="F16" s="49">
        <v>887823.02508147759</v>
      </c>
      <c r="G16" s="49">
        <v>1215285.9190155792</v>
      </c>
      <c r="H16" s="49">
        <v>209529360.05664098</v>
      </c>
      <c r="I16" s="49">
        <v>31.410688712208479</v>
      </c>
      <c r="J16" s="49">
        <v>1946411.3063075882</v>
      </c>
      <c r="K16" s="49">
        <v>386898.58148467034</v>
      </c>
      <c r="L16" s="49">
        <v>55398.851620449226</v>
      </c>
      <c r="M16" s="50">
        <v>38.613139627109788</v>
      </c>
      <c r="N16" s="49">
        <v>91971.296821670316</v>
      </c>
      <c r="O16" s="49">
        <v>89.430432193357902</v>
      </c>
      <c r="P16" s="49">
        <v>2838.9660689569323</v>
      </c>
      <c r="Q16" s="69">
        <f t="shared" si="0"/>
        <v>5.4556464603420753</v>
      </c>
      <c r="R16" s="69">
        <f t="shared" si="1"/>
        <v>5.2290831059805587</v>
      </c>
      <c r="S16" s="69">
        <f t="shared" si="2"/>
        <v>1.0433275489736229</v>
      </c>
      <c r="T16" s="68" t="str">
        <f t="shared" si="3"/>
        <v>Dol</v>
      </c>
    </row>
    <row r="17" spans="2:20" x14ac:dyDescent="0.25">
      <c r="B17" t="s">
        <v>135</v>
      </c>
      <c r="C17" s="49">
        <v>3032.5394669976208</v>
      </c>
      <c r="D17" s="49">
        <v>20945093.67871394</v>
      </c>
      <c r="E17" s="49">
        <v>3177195.96729588</v>
      </c>
      <c r="F17" s="49">
        <v>2680343.8796462645</v>
      </c>
      <c r="G17" s="49">
        <v>323960.44548045431</v>
      </c>
      <c r="H17" s="49">
        <v>431222516.91469872</v>
      </c>
      <c r="I17" s="49">
        <v>3870.3461406294823</v>
      </c>
      <c r="J17" s="49">
        <v>588250.32419456099</v>
      </c>
      <c r="K17" s="49">
        <v>4030380.3868497983</v>
      </c>
      <c r="L17" s="49">
        <v>317284.20199981722</v>
      </c>
      <c r="M17" s="50">
        <v>47.903300238759513</v>
      </c>
      <c r="N17" s="49">
        <v>7323.7932666287552</v>
      </c>
      <c r="O17" s="49">
        <v>1769.2151933369466</v>
      </c>
      <c r="P17" s="49">
        <v>53.715834577353768</v>
      </c>
      <c r="Q17" s="69">
        <f t="shared" si="0"/>
        <v>0.89893105917227201</v>
      </c>
      <c r="R17" s="69">
        <f t="shared" si="1"/>
        <v>10.761729895550255</v>
      </c>
      <c r="S17" s="69">
        <f t="shared" si="2"/>
        <v>8.3530349478847327E-2</v>
      </c>
      <c r="T17" s="68" t="str">
        <f t="shared" si="3"/>
        <v>Dol</v>
      </c>
    </row>
    <row r="18" spans="2:20" x14ac:dyDescent="0.25">
      <c r="B18" t="s">
        <v>91</v>
      </c>
      <c r="C18" s="49">
        <v>1072.35550959185</v>
      </c>
      <c r="D18" s="49">
        <v>6951115.4833726007</v>
      </c>
      <c r="E18" s="49">
        <v>546493.42268266075</v>
      </c>
      <c r="F18" s="49">
        <v>567557.40899591113</v>
      </c>
      <c r="G18" s="49">
        <v>187391.46342380461</v>
      </c>
      <c r="H18" s="49">
        <v>361832476.00316638</v>
      </c>
      <c r="I18" s="49">
        <v>34.039872311157673</v>
      </c>
      <c r="J18" s="49">
        <v>356020.37607599178</v>
      </c>
      <c r="K18" s="49">
        <v>596812.94554209209</v>
      </c>
      <c r="L18" s="49">
        <v>283665.60259298061</v>
      </c>
      <c r="M18" s="50">
        <v>9.7541154575831914</v>
      </c>
      <c r="N18" s="49">
        <v>5098.0183034429701</v>
      </c>
      <c r="O18" s="50">
        <v>-5.3747166807091062</v>
      </c>
      <c r="P18" s="50">
        <v>16.522277203661325</v>
      </c>
      <c r="Q18" s="69">
        <f t="shared" si="0"/>
        <v>0.29833113662543348</v>
      </c>
      <c r="R18" s="69">
        <f t="shared" si="1"/>
        <v>9.0300093836577595</v>
      </c>
      <c r="S18" s="69">
        <f t="shared" si="2"/>
        <v>3.3037743810692403E-2</v>
      </c>
      <c r="T18" s="68" t="str">
        <f t="shared" si="3"/>
        <v>Dol</v>
      </c>
    </row>
    <row r="19" spans="2:20" x14ac:dyDescent="0.25">
      <c r="B19" t="s">
        <v>137</v>
      </c>
      <c r="C19" s="49">
        <v>513.0559252752621</v>
      </c>
      <c r="D19" s="49">
        <v>2020084.0844669393</v>
      </c>
      <c r="E19" s="49">
        <v>508217.356693423</v>
      </c>
      <c r="F19" s="49">
        <v>487441.17544494971</v>
      </c>
      <c r="G19" s="49">
        <v>336614.09041997558</v>
      </c>
      <c r="H19" s="49">
        <v>427110341.43496007</v>
      </c>
      <c r="I19" s="49">
        <v>1501.3193878956442</v>
      </c>
      <c r="J19" s="49">
        <v>110473.34836928574</v>
      </c>
      <c r="K19" s="49">
        <v>1797139.6779929376</v>
      </c>
      <c r="L19" s="49">
        <v>157040.77150697136</v>
      </c>
      <c r="M19" s="50">
        <v>230.694935955153</v>
      </c>
      <c r="N19" s="49">
        <v>7713.861921000429</v>
      </c>
      <c r="O19" s="50">
        <v>39.049924054908715</v>
      </c>
      <c r="P19" s="49">
        <v>292.37379035982934</v>
      </c>
      <c r="Q19" s="69">
        <f t="shared" si="0"/>
        <v>8.6698887745362205E-2</v>
      </c>
      <c r="R19" s="69">
        <f t="shared" si="1"/>
        <v>10.659105101945597</v>
      </c>
      <c r="S19" s="69">
        <f t="shared" si="2"/>
        <v>8.1337867406464665E-3</v>
      </c>
      <c r="T19" s="68" t="str">
        <f t="shared" si="3"/>
        <v>Cal</v>
      </c>
    </row>
    <row r="20" spans="2:20" x14ac:dyDescent="0.25">
      <c r="B20" t="s">
        <v>93</v>
      </c>
      <c r="C20" s="50">
        <v>230.41917027140522</v>
      </c>
      <c r="D20" s="49">
        <v>1562164.844089149</v>
      </c>
      <c r="E20" s="49">
        <v>38553.198788471367</v>
      </c>
      <c r="F20" s="49">
        <v>108262.57753459399</v>
      </c>
      <c r="G20" s="49">
        <v>245630.12744955617</v>
      </c>
      <c r="H20" s="49">
        <v>378047852.12976182</v>
      </c>
      <c r="I20" s="50">
        <v>13.577559426737915</v>
      </c>
      <c r="J20" s="49">
        <v>92106.347968348811</v>
      </c>
      <c r="K20" s="50">
        <v>2851.0993352197393</v>
      </c>
      <c r="L20" s="49">
        <v>136734.01022691361</v>
      </c>
      <c r="M20" s="50">
        <v>28.952148777602908</v>
      </c>
      <c r="N20" s="49">
        <v>5580.7762643724227</v>
      </c>
      <c r="O20" s="50">
        <v>-14.775579376155967</v>
      </c>
      <c r="P20" s="49">
        <v>166.72444296067883</v>
      </c>
      <c r="Q20" s="69">
        <f t="shared" si="0"/>
        <v>6.7045701463053609E-2</v>
      </c>
      <c r="R20" s="69">
        <f t="shared" si="1"/>
        <v>9.4346856034380284</v>
      </c>
      <c r="S20" s="69">
        <f t="shared" si="2"/>
        <v>7.1062994869295851E-3</v>
      </c>
      <c r="T20" s="68" t="str">
        <f t="shared" si="3"/>
        <v>Cal</v>
      </c>
    </row>
    <row r="21" spans="2:20" x14ac:dyDescent="0.25">
      <c r="B21" t="s">
        <v>139</v>
      </c>
      <c r="C21" s="49">
        <v>50966.959312566971</v>
      </c>
      <c r="D21" s="49">
        <v>41309044.89372433</v>
      </c>
      <c r="E21" s="49">
        <v>35889710.501236692</v>
      </c>
      <c r="F21" s="49">
        <v>28178953.081054945</v>
      </c>
      <c r="G21" s="49">
        <v>407936.7293247825</v>
      </c>
      <c r="H21" s="49">
        <v>269777399.7138139</v>
      </c>
      <c r="I21" s="49">
        <v>38949.868195030453</v>
      </c>
      <c r="J21" s="49">
        <v>3155265.7227365831</v>
      </c>
      <c r="K21" s="52">
        <v>40159368.980175383</v>
      </c>
      <c r="L21" s="49">
        <v>1026786.9646658931</v>
      </c>
      <c r="M21" s="49">
        <v>9513.0272397784956</v>
      </c>
      <c r="N21" s="49">
        <v>9275.5034957467851</v>
      </c>
      <c r="O21" s="49">
        <v>1012.4952817622902</v>
      </c>
      <c r="P21" s="49">
        <v>180.35701241729862</v>
      </c>
      <c r="Q21" s="69">
        <f t="shared" si="0"/>
        <v>1.7729203817049066</v>
      </c>
      <c r="R21" s="69">
        <f t="shared" si="1"/>
        <v>6.7326528503572227</v>
      </c>
      <c r="S21" s="69">
        <f t="shared" si="2"/>
        <v>0.26333161995881588</v>
      </c>
      <c r="T21" s="68" t="str">
        <f t="shared" si="3"/>
        <v>Dol</v>
      </c>
    </row>
    <row r="22" spans="2:20" x14ac:dyDescent="0.25">
      <c r="B22" t="s">
        <v>98</v>
      </c>
      <c r="C22" s="49">
        <v>26858.095250101098</v>
      </c>
      <c r="D22" s="49">
        <v>23975342.793464158</v>
      </c>
      <c r="E22" s="49">
        <v>15680109.624007003</v>
      </c>
      <c r="F22" s="49">
        <v>14962026.525610285</v>
      </c>
      <c r="G22" s="49">
        <v>489316.73426268098</v>
      </c>
      <c r="H22" s="49">
        <v>318114736.54110301</v>
      </c>
      <c r="I22" s="49">
        <v>9760.1835658114396</v>
      </c>
      <c r="J22" s="49">
        <v>3538619.3340664455</v>
      </c>
      <c r="K22" s="49">
        <v>22633351.429247342</v>
      </c>
      <c r="L22" s="49">
        <v>1277367.7935564548</v>
      </c>
      <c r="M22" s="49">
        <v>1816.3390013822111</v>
      </c>
      <c r="N22" s="49">
        <v>8417.2788033063844</v>
      </c>
      <c r="O22" s="49">
        <v>348.19027674532259</v>
      </c>
      <c r="P22" s="49">
        <v>114.58917883650918</v>
      </c>
      <c r="Q22" s="69">
        <f t="shared" si="0"/>
        <v>1.0289846692473887</v>
      </c>
      <c r="R22" s="69">
        <f t="shared" si="1"/>
        <v>7.9389752069154733</v>
      </c>
      <c r="S22" s="69">
        <f t="shared" si="2"/>
        <v>0.12961177512571925</v>
      </c>
      <c r="T22" s="68" t="str">
        <f t="shared" si="3"/>
        <v>Dol</v>
      </c>
    </row>
    <row r="23" spans="2:20" x14ac:dyDescent="0.25">
      <c r="B23" t="s">
        <v>100</v>
      </c>
      <c r="C23" s="49">
        <v>6201.1738364945022</v>
      </c>
      <c r="D23" s="49">
        <v>141848080.29120341</v>
      </c>
      <c r="E23" s="49">
        <v>3149797.5623577046</v>
      </c>
      <c r="F23" s="49">
        <v>3174014.5589929228</v>
      </c>
      <c r="G23" s="49">
        <v>2181514.6968938224</v>
      </c>
      <c r="H23" s="49">
        <v>241971466.37976062</v>
      </c>
      <c r="I23" s="49">
        <v>9492.4117302974119</v>
      </c>
      <c r="J23" s="49">
        <v>123983.08277341961</v>
      </c>
      <c r="K23" s="49">
        <v>2586057.6406854154</v>
      </c>
      <c r="L23" s="49">
        <v>107888.38364075872</v>
      </c>
      <c r="M23" s="49">
        <v>1244.8505277597217</v>
      </c>
      <c r="N23" s="49">
        <v>25346.54548703093</v>
      </c>
      <c r="O23" s="49">
        <v>1585.0120051984977</v>
      </c>
      <c r="P23" s="49">
        <v>309.45663611244413</v>
      </c>
      <c r="Q23" s="69">
        <f t="shared" si="0"/>
        <v>6.0879004416825495</v>
      </c>
      <c r="R23" s="69">
        <f t="shared" si="1"/>
        <v>6.0387189014165363</v>
      </c>
      <c r="S23" s="69">
        <f t="shared" si="2"/>
        <v>1.0081443665567007</v>
      </c>
      <c r="T23" s="68" t="str">
        <f t="shared" si="3"/>
        <v>Dol</v>
      </c>
    </row>
    <row r="24" spans="2:20" x14ac:dyDescent="0.25">
      <c r="B24" t="s">
        <v>55</v>
      </c>
      <c r="C24" s="49">
        <v>3908.7588418566156</v>
      </c>
      <c r="D24" s="49">
        <v>116770231.42363974</v>
      </c>
      <c r="E24" s="49">
        <v>635321.21201892826</v>
      </c>
      <c r="F24" s="49">
        <v>953571.16980206477</v>
      </c>
      <c r="G24" s="49">
        <v>1567282.8167863355</v>
      </c>
      <c r="H24" s="49">
        <v>198336516.8999103</v>
      </c>
      <c r="I24" s="49">
        <v>790.37403052247748</v>
      </c>
      <c r="J24" s="49">
        <v>101289.92483517605</v>
      </c>
      <c r="K24" s="49">
        <v>1255712.1791048204</v>
      </c>
      <c r="L24" s="49">
        <v>81849.902849171878</v>
      </c>
      <c r="M24" s="49">
        <v>633.12039224190141</v>
      </c>
      <c r="N24" s="49">
        <v>9929.9719107460351</v>
      </c>
      <c r="O24" s="49">
        <v>344.89048604617199</v>
      </c>
      <c r="P24" s="49">
        <v>156.63776241263645</v>
      </c>
      <c r="Q24" s="69">
        <f t="shared" si="0"/>
        <v>5.0115979151776715</v>
      </c>
      <c r="R24" s="69">
        <f t="shared" si="1"/>
        <v>4.9497508584953902</v>
      </c>
      <c r="S24" s="69">
        <f t="shared" si="2"/>
        <v>1.0124949837780484</v>
      </c>
      <c r="T24" s="68" t="str">
        <f t="shared" si="3"/>
        <v>Dol</v>
      </c>
    </row>
    <row r="25" spans="2:20" x14ac:dyDescent="0.25">
      <c r="B25" t="s">
        <v>102</v>
      </c>
      <c r="C25" s="49">
        <v>6746.5490827924468</v>
      </c>
      <c r="D25" s="49">
        <v>123441913.93544868</v>
      </c>
      <c r="E25" s="49">
        <v>9432598.4917535838</v>
      </c>
      <c r="F25" s="49">
        <v>6857884.1075249268</v>
      </c>
      <c r="G25" s="49">
        <v>7218825.3763420284</v>
      </c>
      <c r="H25" s="49">
        <v>226951848.91510853</v>
      </c>
      <c r="I25" s="49">
        <v>31466.358199586848</v>
      </c>
      <c r="J25" s="49">
        <v>1025474.2492948092</v>
      </c>
      <c r="K25" s="49">
        <v>12396327.354596227</v>
      </c>
      <c r="L25" s="49">
        <v>111052.97350439397</v>
      </c>
      <c r="M25" s="50">
        <v>389.13059046820263</v>
      </c>
      <c r="N25" s="49">
        <v>161439.61782398963</v>
      </c>
      <c r="O25" s="49">
        <v>3529.0886623845313</v>
      </c>
      <c r="P25" s="49">
        <v>3124.376659817498</v>
      </c>
      <c r="Q25" s="69">
        <f t="shared" si="0"/>
        <v>5.2979362204055223</v>
      </c>
      <c r="R25" s="69">
        <f t="shared" si="1"/>
        <v>5.6638844251337295</v>
      </c>
      <c r="S25" s="69">
        <f t="shared" si="2"/>
        <v>0.93538918218311506</v>
      </c>
      <c r="T25" s="68" t="str">
        <f t="shared" si="3"/>
        <v>Dol</v>
      </c>
    </row>
    <row r="26" spans="2:20" x14ac:dyDescent="0.25">
      <c r="B26" t="s">
        <v>57</v>
      </c>
      <c r="C26" s="49">
        <v>4272.9594827757091</v>
      </c>
      <c r="D26" s="49">
        <v>113340410.59445296</v>
      </c>
      <c r="E26" s="49">
        <v>2330679.1539684888</v>
      </c>
      <c r="F26" s="49">
        <v>2123607.1188192554</v>
      </c>
      <c r="G26" s="49">
        <v>4300101.0049654264</v>
      </c>
      <c r="H26" s="49">
        <v>209879102.03043175</v>
      </c>
      <c r="I26" s="49">
        <v>7979.9374840376786</v>
      </c>
      <c r="J26" s="49">
        <v>948707.24158745271</v>
      </c>
      <c r="K26" s="49">
        <v>9702687.6980534922</v>
      </c>
      <c r="L26" s="49">
        <v>89714.085899518177</v>
      </c>
      <c r="M26" s="50">
        <v>167.98812057695014</v>
      </c>
      <c r="N26" s="49">
        <v>46161.610194382949</v>
      </c>
      <c r="O26" s="49">
        <v>889.31345552743846</v>
      </c>
      <c r="P26" s="49">
        <v>1531.9633504944568</v>
      </c>
      <c r="Q26" s="69">
        <f t="shared" si="0"/>
        <v>4.8643953044829598</v>
      </c>
      <c r="R26" s="69">
        <f t="shared" si="1"/>
        <v>5.2378113808443159</v>
      </c>
      <c r="S26" s="69">
        <f t="shared" si="2"/>
        <v>0.92870761293027648</v>
      </c>
      <c r="T26" s="68" t="str">
        <f t="shared" si="3"/>
        <v>Dol</v>
      </c>
    </row>
    <row r="27" spans="2:20" x14ac:dyDescent="0.25">
      <c r="B27" t="s">
        <v>104</v>
      </c>
      <c r="C27" s="49">
        <v>2604.3165483474577</v>
      </c>
      <c r="D27" s="49">
        <v>141797083.65087679</v>
      </c>
      <c r="E27" s="49">
        <v>325414.87524520495</v>
      </c>
      <c r="F27" s="50">
        <v>56550.266307411657</v>
      </c>
      <c r="G27" s="49">
        <v>166720.94126400852</v>
      </c>
      <c r="H27" s="49">
        <v>233545776.89341974</v>
      </c>
      <c r="I27" s="49">
        <v>899.72792122723069</v>
      </c>
      <c r="J27" s="49">
        <v>83440.740704832395</v>
      </c>
      <c r="K27" s="49">
        <v>1558042.11359384</v>
      </c>
      <c r="L27" s="49">
        <v>106327.81947970788</v>
      </c>
      <c r="M27" s="50">
        <v>25.378490726355736</v>
      </c>
      <c r="N27" s="49">
        <v>4394.9100607070013</v>
      </c>
      <c r="O27" s="50">
        <v>36.05357015887045</v>
      </c>
      <c r="P27" s="49">
        <v>370.00228146282132</v>
      </c>
      <c r="Q27" s="69">
        <f t="shared" si="0"/>
        <v>6.0857117446728237</v>
      </c>
      <c r="R27" s="69">
        <f t="shared" si="1"/>
        <v>5.8284446442081297</v>
      </c>
      <c r="S27" s="69">
        <f t="shared" si="2"/>
        <v>1.0441399234563113</v>
      </c>
      <c r="T27" s="68" t="str">
        <f t="shared" si="3"/>
        <v>Dol</v>
      </c>
    </row>
    <row r="28" spans="2:20" x14ac:dyDescent="0.25">
      <c r="B28" t="s">
        <v>59</v>
      </c>
      <c r="C28" s="49">
        <v>2636.8610820661747</v>
      </c>
      <c r="D28" s="49">
        <v>123498544.85467254</v>
      </c>
      <c r="E28" s="49">
        <v>22236.819863606539</v>
      </c>
      <c r="F28" s="50">
        <v>3572.3695039198046</v>
      </c>
      <c r="G28" s="49">
        <v>348424.05646160559</v>
      </c>
      <c r="H28" s="49">
        <v>203326052.82221973</v>
      </c>
      <c r="I28" s="50">
        <v>7.3800196699280223</v>
      </c>
      <c r="J28" s="49">
        <v>72312.942160843624</v>
      </c>
      <c r="K28" s="50">
        <v>5818.8705906358937</v>
      </c>
      <c r="L28" s="49">
        <v>88380.722047165051</v>
      </c>
      <c r="M28" s="50">
        <v>50.263917751942209</v>
      </c>
      <c r="N28" s="49">
        <v>3520.4688425467457</v>
      </c>
      <c r="O28" s="50">
        <v>-4.1886598126618502</v>
      </c>
      <c r="P28" s="49">
        <v>278.64560753755262</v>
      </c>
      <c r="Q28" s="69">
        <f t="shared" si="0"/>
        <v>5.3003667319601941</v>
      </c>
      <c r="R28" s="69">
        <f t="shared" si="1"/>
        <v>5.0742713457005175</v>
      </c>
      <c r="S28" s="69">
        <f t="shared" si="2"/>
        <v>1.0445572124264204</v>
      </c>
      <c r="T28" s="68" t="str">
        <f t="shared" si="3"/>
        <v>Dol</v>
      </c>
    </row>
    <row r="29" spans="2:20" x14ac:dyDescent="0.25">
      <c r="B29" t="s">
        <v>106</v>
      </c>
      <c r="C29" s="49">
        <v>3813.9477982440785</v>
      </c>
      <c r="D29" s="49">
        <v>146827911.61715591</v>
      </c>
      <c r="E29" s="49">
        <v>392592.91166622023</v>
      </c>
      <c r="F29" s="49">
        <v>237057.57765174654</v>
      </c>
      <c r="G29" s="49">
        <v>185651.83166391202</v>
      </c>
      <c r="H29" s="49">
        <v>238335731.3981418</v>
      </c>
      <c r="I29" s="49">
        <v>3445.704562551547</v>
      </c>
      <c r="J29" s="49">
        <v>261342.49883325657</v>
      </c>
      <c r="K29" s="49">
        <v>7441251.3422949258</v>
      </c>
      <c r="L29" s="49">
        <v>83603.354389095664</v>
      </c>
      <c r="M29" s="50">
        <v>37.835980810166724</v>
      </c>
      <c r="N29" s="49">
        <v>3435.5879901424109</v>
      </c>
      <c r="O29" s="50">
        <v>50.380530597494719</v>
      </c>
      <c r="P29" s="49">
        <v>262.62621974115723</v>
      </c>
      <c r="Q29" s="69">
        <f t="shared" si="0"/>
        <v>6.3016271080324424</v>
      </c>
      <c r="R29" s="69">
        <f t="shared" si="1"/>
        <v>5.9479843124068328</v>
      </c>
      <c r="S29" s="69">
        <f t="shared" si="2"/>
        <v>1.059455905908822</v>
      </c>
      <c r="T29" s="68" t="str">
        <f t="shared" si="3"/>
        <v>Dol</v>
      </c>
    </row>
    <row r="30" spans="2:20" x14ac:dyDescent="0.25">
      <c r="B30" t="s">
        <v>61</v>
      </c>
      <c r="C30" s="49">
        <v>2014.8016154856848</v>
      </c>
      <c r="D30" s="49">
        <v>129464506.32392627</v>
      </c>
      <c r="E30" s="49">
        <v>85662.810394203887</v>
      </c>
      <c r="F30" s="49">
        <v>59445.158761766084</v>
      </c>
      <c r="G30" s="49">
        <v>155998.98758334218</v>
      </c>
      <c r="H30" s="49">
        <v>209543194.54264116</v>
      </c>
      <c r="I30" s="49">
        <v>1325.6955327264086</v>
      </c>
      <c r="J30" s="49">
        <v>93939.98439900676</v>
      </c>
      <c r="K30" s="49">
        <v>43366.055192627493</v>
      </c>
      <c r="L30" s="49">
        <v>71845.948587883977</v>
      </c>
      <c r="M30" s="50">
        <v>55.312194994007406</v>
      </c>
      <c r="N30" s="49">
        <v>2490.0471898024275</v>
      </c>
      <c r="O30" s="50">
        <v>-6.1901734469827785</v>
      </c>
      <c r="P30" s="49">
        <v>211.06494624067088</v>
      </c>
      <c r="Q30" s="69">
        <f t="shared" si="0"/>
        <v>5.5564165804260197</v>
      </c>
      <c r="R30" s="69">
        <f t="shared" si="1"/>
        <v>5.229428363929153</v>
      </c>
      <c r="S30" s="69">
        <f t="shared" si="2"/>
        <v>1.0625284818417864</v>
      </c>
      <c r="T30" s="68" t="str">
        <f t="shared" si="3"/>
        <v>Dol</v>
      </c>
    </row>
    <row r="31" spans="2:20" x14ac:dyDescent="0.25">
      <c r="B31" t="s">
        <v>108</v>
      </c>
      <c r="C31" s="49">
        <v>1325.3014059914615</v>
      </c>
      <c r="D31" s="49">
        <v>162221575.60083175</v>
      </c>
      <c r="E31" s="49">
        <v>648090.12289117568</v>
      </c>
      <c r="F31" s="49">
        <v>439093.00095145375</v>
      </c>
      <c r="G31" s="49">
        <v>544586.78631150385</v>
      </c>
      <c r="H31" s="49">
        <v>256051331.10786498</v>
      </c>
      <c r="I31" s="49">
        <v>5500.7567101911764</v>
      </c>
      <c r="J31" s="49">
        <v>103025.62887238098</v>
      </c>
      <c r="K31" s="49">
        <v>792198.61459056474</v>
      </c>
      <c r="L31" s="49">
        <v>146075.42645201707</v>
      </c>
      <c r="M31" s="49">
        <v>681.09406096504154</v>
      </c>
      <c r="N31" s="49">
        <v>28320.128903695873</v>
      </c>
      <c r="O31" s="49">
        <v>140.08889386525718</v>
      </c>
      <c r="P31" s="49">
        <v>629.69453875548686</v>
      </c>
      <c r="Q31" s="69">
        <f t="shared" si="0"/>
        <v>6.9622993820099461</v>
      </c>
      <c r="R31" s="69">
        <f t="shared" si="1"/>
        <v>6.3901006016437485</v>
      </c>
      <c r="S31" s="69">
        <f t="shared" si="2"/>
        <v>1.0895445652638096</v>
      </c>
      <c r="T31" s="68" t="str">
        <f t="shared" si="3"/>
        <v>Dol</v>
      </c>
    </row>
    <row r="32" spans="2:20" x14ac:dyDescent="0.25">
      <c r="B32" t="s">
        <v>63</v>
      </c>
      <c r="C32" s="49">
        <v>736.70832280542515</v>
      </c>
      <c r="D32" s="49">
        <v>134529501.61930189</v>
      </c>
      <c r="E32" s="49">
        <v>58264.537673148348</v>
      </c>
      <c r="F32" s="49">
        <v>75080.725375561087</v>
      </c>
      <c r="G32" s="49">
        <v>299533.4091218494</v>
      </c>
      <c r="H32" s="49">
        <v>213912960.46801552</v>
      </c>
      <c r="I32" s="49">
        <v>60.392484659945275</v>
      </c>
      <c r="J32" s="49">
        <v>86212.567939130095</v>
      </c>
      <c r="K32" s="50">
        <v>4898.8002203507522</v>
      </c>
      <c r="L32" s="49">
        <v>117345.39734588041</v>
      </c>
      <c r="M32" s="50">
        <v>94.18827905574247</v>
      </c>
      <c r="N32" s="49">
        <v>23937.021237733275</v>
      </c>
      <c r="O32" s="50">
        <v>-8.3989548202572895</v>
      </c>
      <c r="P32" s="49">
        <v>371.35378812423301</v>
      </c>
      <c r="Q32" s="69">
        <f t="shared" si="0"/>
        <v>5.7737983527597381</v>
      </c>
      <c r="R32" s="69">
        <f t="shared" si="1"/>
        <v>5.3384816687800232</v>
      </c>
      <c r="S32" s="69">
        <f t="shared" si="2"/>
        <v>1.0815431635787927</v>
      </c>
      <c r="T32" s="68" t="str">
        <f t="shared" si="3"/>
        <v>Dol</v>
      </c>
    </row>
    <row r="33" spans="1:20" x14ac:dyDescent="0.25">
      <c r="B33" t="s">
        <v>110</v>
      </c>
      <c r="C33" s="49">
        <v>810.15059934201361</v>
      </c>
      <c r="D33" s="49">
        <v>28829793.796451282</v>
      </c>
      <c r="E33" s="49">
        <v>2332618.3309097076</v>
      </c>
      <c r="F33" s="49">
        <v>1834401.0380870441</v>
      </c>
      <c r="G33" s="49">
        <v>1896729.1213265108</v>
      </c>
      <c r="H33" s="49">
        <v>377920018.43956268</v>
      </c>
      <c r="I33" s="49">
        <v>3010.2202105846427</v>
      </c>
      <c r="J33" s="49">
        <v>848558.15286149515</v>
      </c>
      <c r="K33" s="49">
        <v>5356956.1738495734</v>
      </c>
      <c r="L33" s="49">
        <v>447519.40464025026</v>
      </c>
      <c r="M33" s="50">
        <v>449.52621811397336</v>
      </c>
      <c r="N33" s="49">
        <v>52638.717415756793</v>
      </c>
      <c r="O33" s="49">
        <v>1490.6610482815151</v>
      </c>
      <c r="P33" s="49">
        <v>185.22888362464167</v>
      </c>
      <c r="Q33" s="69">
        <f t="shared" si="0"/>
        <v>1.2373302058562781</v>
      </c>
      <c r="R33" s="69">
        <f t="shared" si="1"/>
        <v>9.4314953441368274</v>
      </c>
      <c r="S33" s="69">
        <f t="shared" si="2"/>
        <v>0.13119130749775276</v>
      </c>
      <c r="T33" s="68" t="str">
        <f t="shared" si="3"/>
        <v>Dol</v>
      </c>
    </row>
    <row r="34" spans="1:20" x14ac:dyDescent="0.25">
      <c r="B34" t="s">
        <v>65</v>
      </c>
      <c r="C34" s="49">
        <v>481.35757244043901</v>
      </c>
      <c r="D34" s="49">
        <v>17298939.772441886</v>
      </c>
      <c r="E34" s="49">
        <v>223794.15222536898</v>
      </c>
      <c r="F34" s="49">
        <v>724482.12999407807</v>
      </c>
      <c r="G34" s="49">
        <v>1054079.9531972825</v>
      </c>
      <c r="H34" s="49">
        <v>351834795.18882269</v>
      </c>
      <c r="I34" s="49">
        <v>302.96748109785204</v>
      </c>
      <c r="J34" s="49">
        <v>686497.26681579778</v>
      </c>
      <c r="K34" s="49">
        <v>2134274.4998296327</v>
      </c>
      <c r="L34" s="49">
        <v>399948.61362884962</v>
      </c>
      <c r="M34" s="50">
        <v>242.64994745052434</v>
      </c>
      <c r="N34" s="49">
        <v>18310.116668301547</v>
      </c>
      <c r="O34" s="49">
        <v>177.60162685046501</v>
      </c>
      <c r="P34" s="49">
        <v>120.83218341768595</v>
      </c>
      <c r="Q34" s="69">
        <f t="shared" si="0"/>
        <v>0.74244376705759174</v>
      </c>
      <c r="R34" s="69">
        <f t="shared" si="1"/>
        <v>8.7805039977245496</v>
      </c>
      <c r="S34" s="69">
        <f t="shared" si="2"/>
        <v>8.4555939755849394E-2</v>
      </c>
      <c r="T34" s="68" t="str">
        <f t="shared" si="3"/>
        <v>Dol</v>
      </c>
    </row>
    <row r="35" spans="1:20" x14ac:dyDescent="0.25">
      <c r="B35" t="s">
        <v>112</v>
      </c>
      <c r="C35" s="49">
        <v>2059.2819369123717</v>
      </c>
      <c r="D35" s="49">
        <v>138094156.90873474</v>
      </c>
      <c r="E35" s="49">
        <v>1663270.9456145901</v>
      </c>
      <c r="F35" s="49">
        <v>1732656.9788289126</v>
      </c>
      <c r="G35" s="49">
        <v>1258917.8555035391</v>
      </c>
      <c r="H35" s="49">
        <v>235992266.98986202</v>
      </c>
      <c r="I35" s="49">
        <v>27895.381051101773</v>
      </c>
      <c r="J35" s="49">
        <v>887662.70077633136</v>
      </c>
      <c r="K35" s="49">
        <v>7668352.9811001131</v>
      </c>
      <c r="L35" s="49">
        <v>117973.79426397792</v>
      </c>
      <c r="M35" s="49">
        <v>677.25696707098427</v>
      </c>
      <c r="N35" s="49">
        <v>41509.297981770003</v>
      </c>
      <c r="O35" s="49">
        <v>865.58618939568157</v>
      </c>
      <c r="P35" s="49">
        <v>2449.6958994114757</v>
      </c>
      <c r="Q35" s="69">
        <f t="shared" si="0"/>
        <v>5.9267878501602889</v>
      </c>
      <c r="R35" s="69">
        <f t="shared" si="1"/>
        <v>5.8895000496596461</v>
      </c>
      <c r="S35" s="69">
        <f t="shared" si="2"/>
        <v>1.0063312335828569</v>
      </c>
      <c r="T35" s="68" t="str">
        <f t="shared" si="3"/>
        <v>Dol</v>
      </c>
    </row>
    <row r="36" spans="1:20" x14ac:dyDescent="0.25">
      <c r="B36" t="s">
        <v>67</v>
      </c>
      <c r="C36" s="49">
        <v>1662.4358849655819</v>
      </c>
      <c r="D36" s="49">
        <v>121923007.16492866</v>
      </c>
      <c r="E36" s="49">
        <v>148911.78933347599</v>
      </c>
      <c r="F36" s="49">
        <v>645915.73698701698</v>
      </c>
      <c r="G36" s="49">
        <v>758763.56886135216</v>
      </c>
      <c r="H36" s="49">
        <v>207663685.01910019</v>
      </c>
      <c r="I36" s="49">
        <v>822.70854526358858</v>
      </c>
      <c r="J36" s="49">
        <v>803350.29963687621</v>
      </c>
      <c r="K36" s="49">
        <v>1159649.5730023475</v>
      </c>
      <c r="L36" s="49">
        <v>99790.20174236373</v>
      </c>
      <c r="M36" s="50">
        <v>49.654835537933792</v>
      </c>
      <c r="N36" s="49">
        <v>22905.295102982363</v>
      </c>
      <c r="O36" s="50">
        <v>56.061911091215578</v>
      </c>
      <c r="P36" s="49">
        <v>1628.3982960887724</v>
      </c>
      <c r="Q36" s="69">
        <f t="shared" si="0"/>
        <v>5.2327470886235474</v>
      </c>
      <c r="R36" s="69">
        <f t="shared" si="1"/>
        <v>5.1825227107337213</v>
      </c>
      <c r="S36" s="69">
        <f t="shared" si="2"/>
        <v>1.009691106183829</v>
      </c>
      <c r="T36" s="68" t="str">
        <f t="shared" si="3"/>
        <v>Dol</v>
      </c>
    </row>
    <row r="37" spans="1:20" x14ac:dyDescent="0.25">
      <c r="B37" t="s">
        <v>114</v>
      </c>
      <c r="C37" s="49">
        <v>2037.1596066263726</v>
      </c>
      <c r="D37" s="49">
        <v>136604749.35845402</v>
      </c>
      <c r="E37" s="49">
        <v>1798890.4328580177</v>
      </c>
      <c r="F37" s="49">
        <v>1784020.2483147322</v>
      </c>
      <c r="G37" s="49">
        <v>1270797.9331316024</v>
      </c>
      <c r="H37" s="49">
        <v>237360297.06120315</v>
      </c>
      <c r="I37" s="49">
        <v>28146.55432824012</v>
      </c>
      <c r="J37" s="49">
        <v>1067840.0089597304</v>
      </c>
      <c r="K37" s="49">
        <v>10730646.683938578</v>
      </c>
      <c r="L37" s="49">
        <v>127714.23687696106</v>
      </c>
      <c r="M37" s="49">
        <v>704.36701980592341</v>
      </c>
      <c r="N37" s="49">
        <v>52194.681045515936</v>
      </c>
      <c r="O37" s="49">
        <v>631.43911672847037</v>
      </c>
      <c r="P37" s="49">
        <v>2878.9444933881578</v>
      </c>
      <c r="Q37" s="69">
        <f t="shared" si="0"/>
        <v>5.8628647793327904</v>
      </c>
      <c r="R37" s="69">
        <f t="shared" si="1"/>
        <v>5.9236410546843805</v>
      </c>
      <c r="S37" s="69">
        <f t="shared" si="2"/>
        <v>0.98974004758382028</v>
      </c>
      <c r="T37" s="68" t="str">
        <f t="shared" si="3"/>
        <v>Dol</v>
      </c>
    </row>
    <row r="38" spans="1:20" x14ac:dyDescent="0.25">
      <c r="B38" t="s">
        <v>69</v>
      </c>
      <c r="C38" s="49">
        <v>5013.8840864348522</v>
      </c>
      <c r="D38" s="49">
        <v>342279641.74982882</v>
      </c>
      <c r="E38" s="49">
        <v>1469984.5265326744</v>
      </c>
      <c r="F38" s="49">
        <v>2263619.7895277087</v>
      </c>
      <c r="G38" s="49">
        <v>2699923.7075092155</v>
      </c>
      <c r="H38" s="49">
        <v>583693323.96629858</v>
      </c>
      <c r="I38" s="49">
        <v>4404.6831422796986</v>
      </c>
      <c r="J38" s="49">
        <v>2802744.4337001974</v>
      </c>
      <c r="K38" s="49">
        <v>20200558.639878534</v>
      </c>
      <c r="L38" s="49">
        <v>304400.07703015755</v>
      </c>
      <c r="M38" s="50">
        <v>209.61321960075364</v>
      </c>
      <c r="N38" s="49">
        <v>101981.03963176245</v>
      </c>
      <c r="O38" s="49">
        <v>379.347824765035</v>
      </c>
      <c r="P38" s="49">
        <v>6554.9220010904892</v>
      </c>
      <c r="Q38" s="69">
        <f t="shared" si="0"/>
        <v>14.69011337982098</v>
      </c>
      <c r="R38" s="69">
        <f t="shared" si="1"/>
        <v>14.566841127184892</v>
      </c>
      <c r="S38" s="69">
        <f t="shared" si="2"/>
        <v>1.0084625246860168</v>
      </c>
      <c r="T38" s="68" t="str">
        <f t="shared" si="3"/>
        <v>Dol</v>
      </c>
    </row>
    <row r="39" spans="1:20" x14ac:dyDescent="0.25">
      <c r="B39" t="s">
        <v>116</v>
      </c>
      <c r="C39" s="49">
        <v>3547.2749314136368</v>
      </c>
      <c r="D39" s="49">
        <v>139522677.86541504</v>
      </c>
      <c r="E39" s="49">
        <v>403511.6295100493</v>
      </c>
      <c r="F39" s="49">
        <v>313173.20499287406</v>
      </c>
      <c r="G39" s="49">
        <v>261539.77657994637</v>
      </c>
      <c r="H39" s="49">
        <v>236084416.0715512</v>
      </c>
      <c r="I39" s="49">
        <v>19206.998888314836</v>
      </c>
      <c r="J39" s="49">
        <v>1701975.9179035809</v>
      </c>
      <c r="K39" s="49">
        <v>7917661.0287941992</v>
      </c>
      <c r="L39" s="49">
        <v>40159.354007120208</v>
      </c>
      <c r="M39" s="49">
        <v>679.15366283671108</v>
      </c>
      <c r="N39" s="49">
        <v>123710.20318893572</v>
      </c>
      <c r="O39" s="50">
        <v>42.623861647396204</v>
      </c>
      <c r="P39" s="49">
        <v>218.57354645726394</v>
      </c>
      <c r="Q39" s="69">
        <f t="shared" si="0"/>
        <v>5.9880977624641645</v>
      </c>
      <c r="R39" s="69">
        <f t="shared" si="1"/>
        <v>5.8917997522223908</v>
      </c>
      <c r="S39" s="69">
        <f t="shared" si="2"/>
        <v>1.0163444133018014</v>
      </c>
      <c r="T39" s="68" t="str">
        <f t="shared" si="3"/>
        <v>Dol</v>
      </c>
    </row>
    <row r="40" spans="1:20" ht="16.5" thickBot="1" x14ac:dyDescent="0.3">
      <c r="B40" t="s">
        <v>75</v>
      </c>
      <c r="C40" s="51">
        <v>3970.5383924822463</v>
      </c>
      <c r="D40" s="51">
        <v>126786508.90075395</v>
      </c>
      <c r="E40" s="51">
        <v>47129.63401066525</v>
      </c>
      <c r="F40" s="51">
        <v>790005.87558347499</v>
      </c>
      <c r="G40" s="51">
        <v>209478.71270014573</v>
      </c>
      <c r="H40" s="51">
        <v>213293382.81589144</v>
      </c>
      <c r="I40" s="51">
        <v>438.70144316331823</v>
      </c>
      <c r="J40" s="51">
        <v>1479107.5739117397</v>
      </c>
      <c r="K40" s="51">
        <v>1902002.7233024782</v>
      </c>
      <c r="L40" s="51">
        <v>32336.961693690504</v>
      </c>
      <c r="M40" s="54">
        <v>27.831812231721237</v>
      </c>
      <c r="N40" s="51">
        <v>109725.41800707366</v>
      </c>
      <c r="O40" s="54">
        <v>-1.2013731898584707</v>
      </c>
      <c r="P40" s="51">
        <v>172.19682387971412</v>
      </c>
      <c r="Q40" s="69">
        <f t="shared" si="0"/>
        <v>5.4414810687018855</v>
      </c>
      <c r="R40" s="69">
        <f t="shared" si="1"/>
        <v>5.323019286645656</v>
      </c>
      <c r="S40" s="69">
        <f t="shared" si="2"/>
        <v>1.0222546219874546</v>
      </c>
      <c r="T40" s="68" t="str">
        <f t="shared" si="3"/>
        <v>Dol</v>
      </c>
    </row>
    <row r="43" spans="1:20" x14ac:dyDescent="0.25">
      <c r="B43" s="1" t="s">
        <v>270</v>
      </c>
    </row>
    <row r="44" spans="1:20" x14ac:dyDescent="0.25">
      <c r="A44" s="68" t="s">
        <v>181</v>
      </c>
      <c r="B44" s="68" t="s">
        <v>182</v>
      </c>
      <c r="C44" s="77" t="s">
        <v>146</v>
      </c>
      <c r="D44" s="78" t="s">
        <v>149</v>
      </c>
      <c r="E44" s="78" t="s">
        <v>151</v>
      </c>
      <c r="F44" s="78" t="s">
        <v>152</v>
      </c>
      <c r="G44" s="77" t="s">
        <v>153</v>
      </c>
      <c r="H44" s="77" t="s">
        <v>159</v>
      </c>
      <c r="I44" s="77" t="s">
        <v>160</v>
      </c>
      <c r="J44" s="77" t="s">
        <v>162</v>
      </c>
      <c r="K44" s="77" t="s">
        <v>163</v>
      </c>
      <c r="L44" s="77" t="s">
        <v>164</v>
      </c>
      <c r="M44" s="77" t="s">
        <v>165</v>
      </c>
      <c r="N44" s="77" t="s">
        <v>166</v>
      </c>
      <c r="O44" s="77" t="s">
        <v>167</v>
      </c>
      <c r="P44" s="77" t="s">
        <v>168</v>
      </c>
      <c r="Q44" s="79" t="s">
        <v>278</v>
      </c>
      <c r="R44" s="80" t="s">
        <v>268</v>
      </c>
    </row>
    <row r="45" spans="1:20" x14ac:dyDescent="0.25">
      <c r="A45" s="68" t="s">
        <v>292</v>
      </c>
      <c r="B45" s="68" t="s">
        <v>286</v>
      </c>
      <c r="C45" s="76">
        <f>C3/1000</f>
        <v>1.6724688272745667</v>
      </c>
      <c r="D45" s="74">
        <f>D3/1000</f>
        <v>115385.34130434701</v>
      </c>
      <c r="E45" s="74">
        <f>E3/1000</f>
        <v>4443.7330405445755</v>
      </c>
      <c r="F45" s="74">
        <f>F3/1000</f>
        <v>3392.8879944786881</v>
      </c>
      <c r="G45" s="74">
        <f>G3/1000</f>
        <v>3046.7319705656473</v>
      </c>
      <c r="H45" s="74">
        <f>H3/1000</f>
        <v>226458.70445614404</v>
      </c>
      <c r="I45" s="76">
        <f>I3/1000</f>
        <v>12.735626828813185</v>
      </c>
      <c r="J45" s="74">
        <f>J3/1000</f>
        <v>5154.4109212426292</v>
      </c>
      <c r="K45" s="82" t="s">
        <v>277</v>
      </c>
      <c r="L45" s="76">
        <f>L3/1000</f>
        <v>183.42038449710728</v>
      </c>
      <c r="M45" s="76">
        <f>M3/1000</f>
        <v>2.1665250504867792</v>
      </c>
      <c r="N45" s="76">
        <f>N3/1000</f>
        <v>43.672478037203319</v>
      </c>
      <c r="O45" s="76">
        <f>O3/1000</f>
        <v>1.7412665586827818</v>
      </c>
      <c r="P45" s="76">
        <f>P3/1000</f>
        <v>1.5580071045515418</v>
      </c>
      <c r="Q45" s="75">
        <f t="shared" ref="Q45:Q82" si="4">D45/H45</f>
        <v>0.5095204513399153</v>
      </c>
      <c r="R45" s="68" t="str">
        <f>IF(Q45&gt;0.3,"Dol","Cal")</f>
        <v>Dol</v>
      </c>
    </row>
    <row r="46" spans="1:20" x14ac:dyDescent="0.25">
      <c r="A46" s="68" t="s">
        <v>292</v>
      </c>
      <c r="B46" s="68" t="s">
        <v>286</v>
      </c>
      <c r="C46" s="76">
        <f>C4/1000</f>
        <v>1.2836266667158203</v>
      </c>
      <c r="D46" s="74">
        <f>D4/1000</f>
        <v>104818.48305629383</v>
      </c>
      <c r="E46" s="74">
        <f>E4/1000</f>
        <v>1293.0991971625572</v>
      </c>
      <c r="F46" s="74">
        <f>F4/1000</f>
        <v>1125.2274293277192</v>
      </c>
      <c r="G46" s="74">
        <f>G4/1000</f>
        <v>2184.3604186624943</v>
      </c>
      <c r="H46" s="74">
        <f>H4/1000</f>
        <v>206839.10331534038</v>
      </c>
      <c r="I46" s="76">
        <f>I4/1000</f>
        <v>3.2950145639639721</v>
      </c>
      <c r="J46" s="74">
        <f>J4/1000</f>
        <v>5036.1530350451421</v>
      </c>
      <c r="K46" s="74">
        <f>K4/1000</f>
        <v>33874.414214788339</v>
      </c>
      <c r="L46" s="76">
        <f>L4/1000</f>
        <v>160.13232312111521</v>
      </c>
      <c r="M46" s="82" t="s">
        <v>276</v>
      </c>
      <c r="N46" s="76">
        <f>N4/1000</f>
        <v>21.787274175299174</v>
      </c>
      <c r="O46" s="76">
        <f>O4/1000</f>
        <v>0.49497704637799456</v>
      </c>
      <c r="P46" s="76">
        <f>P4/1000</f>
        <v>0.87915379157932505</v>
      </c>
      <c r="Q46" s="75">
        <f t="shared" si="4"/>
        <v>0.50676337972946472</v>
      </c>
      <c r="R46" s="68" t="str">
        <f t="shared" ref="R46:R82" si="5">IF(Q46&gt;0.03,"Dol","Cal")</f>
        <v>Dol</v>
      </c>
    </row>
    <row r="47" spans="1:20" x14ac:dyDescent="0.25">
      <c r="A47" s="68" t="s">
        <v>293</v>
      </c>
      <c r="B47" s="68" t="s">
        <v>285</v>
      </c>
      <c r="C47" s="76">
        <f>C5/1000</f>
        <v>3.2976534311841528</v>
      </c>
      <c r="D47" s="74">
        <f>D5/1000</f>
        <v>102992.45588616404</v>
      </c>
      <c r="E47" s="74">
        <f>E5/1000</f>
        <v>10837.925880917186</v>
      </c>
      <c r="F47" s="74">
        <f>F5/1000</f>
        <v>8437.984578651769</v>
      </c>
      <c r="G47" s="74">
        <f>G5/1000</f>
        <v>8236.9844695843149</v>
      </c>
      <c r="H47" s="74">
        <f>H5/1000</f>
        <v>227773.32359524025</v>
      </c>
      <c r="I47" s="76">
        <f>I5/1000</f>
        <v>27.433584573675724</v>
      </c>
      <c r="J47" s="74">
        <f>J5/1000</f>
        <v>5877.2431891323895</v>
      </c>
      <c r="K47" s="82" t="s">
        <v>277</v>
      </c>
      <c r="L47" s="76">
        <f>L5/1000</f>
        <v>219.30801137960384</v>
      </c>
      <c r="M47" s="76">
        <f>M5/1000</f>
        <v>1.051553798153485</v>
      </c>
      <c r="N47" s="76">
        <f>N5/1000</f>
        <v>120.15749378060164</v>
      </c>
      <c r="O47" s="76">
        <f>O5/1000</f>
        <v>5.0609541087600896</v>
      </c>
      <c r="P47" s="76">
        <f>P5/1000</f>
        <v>1.3983898198133531</v>
      </c>
      <c r="Q47" s="75">
        <f t="shared" si="4"/>
        <v>0.45217084362866217</v>
      </c>
      <c r="R47" s="68" t="str">
        <f t="shared" si="5"/>
        <v>Dol</v>
      </c>
    </row>
    <row r="48" spans="1:20" x14ac:dyDescent="0.25">
      <c r="A48" s="68" t="s">
        <v>293</v>
      </c>
      <c r="B48" s="68" t="s">
        <v>285</v>
      </c>
      <c r="C48" s="76">
        <f>C6/1000</f>
        <v>2.1186002482222661</v>
      </c>
      <c r="D48" s="74">
        <f>D6/1000</f>
        <v>94212.565684539499</v>
      </c>
      <c r="E48" s="74">
        <f>E6/1000</f>
        <v>3185.9908387208307</v>
      </c>
      <c r="F48" s="74">
        <f>F6/1000</f>
        <v>2560.779799916153</v>
      </c>
      <c r="G48" s="74">
        <f>G6/1000</f>
        <v>4171.9909544297116</v>
      </c>
      <c r="H48" s="74">
        <f>H6/1000</f>
        <v>203311.10848347607</v>
      </c>
      <c r="I48" s="76">
        <f>I6/1000</f>
        <v>2.487232549476972</v>
      </c>
      <c r="J48" s="74">
        <f>J6/1000</f>
        <v>5304.1086876035961</v>
      </c>
      <c r="K48" s="82" t="s">
        <v>277</v>
      </c>
      <c r="L48" s="76">
        <f>L6/1000</f>
        <v>186.82202188869076</v>
      </c>
      <c r="M48" s="82" t="s">
        <v>276</v>
      </c>
      <c r="N48" s="76">
        <f>N6/1000</f>
        <v>35.682778374261638</v>
      </c>
      <c r="O48" s="76">
        <f>O6/1000</f>
        <v>0.9366988194241751</v>
      </c>
      <c r="P48" s="76">
        <f>P6/1000</f>
        <v>0.42661940482286104</v>
      </c>
      <c r="Q48" s="75">
        <f t="shared" si="4"/>
        <v>0.46339113680154148</v>
      </c>
      <c r="R48" s="68" t="str">
        <f t="shared" si="5"/>
        <v>Dol</v>
      </c>
    </row>
    <row r="49" spans="1:18" x14ac:dyDescent="0.25">
      <c r="A49" s="68" t="s">
        <v>294</v>
      </c>
      <c r="B49" s="68" t="s">
        <v>285</v>
      </c>
      <c r="C49" s="76">
        <f>C7/1000</f>
        <v>3.8400394122727368</v>
      </c>
      <c r="D49" s="74">
        <f>D7/1000</f>
        <v>100266.07813390033</v>
      </c>
      <c r="E49" s="74">
        <f>E7/1000</f>
        <v>16950.597438407283</v>
      </c>
      <c r="F49" s="74">
        <f>F7/1000</f>
        <v>13049.364529732627</v>
      </c>
      <c r="G49" s="74">
        <f>G7/1000</f>
        <v>13308.914313830737</v>
      </c>
      <c r="H49" s="74">
        <f>H7/1000</f>
        <v>258671.3079057771</v>
      </c>
      <c r="I49" s="76">
        <f>I7/1000</f>
        <v>35.515857475010755</v>
      </c>
      <c r="J49" s="82" t="s">
        <v>277</v>
      </c>
      <c r="K49" s="82" t="s">
        <v>277</v>
      </c>
      <c r="L49" s="76">
        <f>L7/1000</f>
        <v>218.14308398356863</v>
      </c>
      <c r="M49" s="76">
        <f>M7/1000</f>
        <v>4.1925938914380998</v>
      </c>
      <c r="N49" s="76">
        <f>N7/1000</f>
        <v>200.51536002530042</v>
      </c>
      <c r="O49" s="76">
        <f>O7/1000</f>
        <v>23.056261677234843</v>
      </c>
      <c r="P49" s="76">
        <f>P7/1000</f>
        <v>4.9057154515680397</v>
      </c>
      <c r="Q49" s="75">
        <f t="shared" si="4"/>
        <v>0.38761963569002783</v>
      </c>
      <c r="R49" s="68" t="str">
        <f t="shared" si="5"/>
        <v>Dol</v>
      </c>
    </row>
    <row r="50" spans="1:18" x14ac:dyDescent="0.25">
      <c r="A50" s="68" t="s">
        <v>294</v>
      </c>
      <c r="B50" s="68" t="s">
        <v>285</v>
      </c>
      <c r="C50" s="76">
        <f>C8/1000</f>
        <v>1.9604246196908701</v>
      </c>
      <c r="D50" s="74">
        <f>D8/1000</f>
        <v>87103.366036875246</v>
      </c>
      <c r="E50" s="74">
        <f>E8/1000</f>
        <v>5040.5589968281665</v>
      </c>
      <c r="F50" s="74">
        <f>F8/1000</f>
        <v>3274.6009147226346</v>
      </c>
      <c r="G50" s="74">
        <f>G8/1000</f>
        <v>5847.3617577812383</v>
      </c>
      <c r="H50" s="74">
        <f>H8/1000</f>
        <v>206087.19068616795</v>
      </c>
      <c r="I50" s="76">
        <f>I8/1000</f>
        <v>2.9717977215593998</v>
      </c>
      <c r="J50" s="74">
        <f>J8/1000</f>
        <v>6755.9939934177064</v>
      </c>
      <c r="K50" s="74">
        <f>K8/1000</f>
        <v>27591.871120943619</v>
      </c>
      <c r="L50" s="76">
        <f>L8/1000</f>
        <v>160.73357737442979</v>
      </c>
      <c r="M50" s="82" t="s">
        <v>276</v>
      </c>
      <c r="N50" s="76">
        <f>N8/1000</f>
        <v>71.739958484036748</v>
      </c>
      <c r="O50" s="76">
        <f>O8/1000</f>
        <v>2.2203316759863889</v>
      </c>
      <c r="P50" s="76">
        <f>P8/1000</f>
        <v>1.5243739223130379</v>
      </c>
      <c r="Q50" s="75">
        <f t="shared" si="4"/>
        <v>0.42265298365640447</v>
      </c>
      <c r="R50" s="68" t="str">
        <f t="shared" si="5"/>
        <v>Dol</v>
      </c>
    </row>
    <row r="51" spans="1:18" x14ac:dyDescent="0.25">
      <c r="A51" s="68" t="s">
        <v>295</v>
      </c>
      <c r="B51" s="68" t="s">
        <v>285</v>
      </c>
      <c r="C51" s="76">
        <f>C9/1000</f>
        <v>4.1015297190522118</v>
      </c>
      <c r="D51" s="74">
        <f>D9/1000</f>
        <v>100451.10827978828</v>
      </c>
      <c r="E51" s="74">
        <f>E9/1000</f>
        <v>14513.562413789741</v>
      </c>
      <c r="F51" s="74">
        <f>F9/1000</f>
        <v>8418.4203038262276</v>
      </c>
      <c r="G51" s="74">
        <f>G9/1000</f>
        <v>10907.929646142496</v>
      </c>
      <c r="H51" s="74">
        <f>H9/1000</f>
        <v>212340.50272697565</v>
      </c>
      <c r="I51" s="76">
        <f>I9/1000</f>
        <v>41.438758960925739</v>
      </c>
      <c r="J51" s="74">
        <f>J9/1000</f>
        <v>5489.5857834541512</v>
      </c>
      <c r="K51" s="82" t="s">
        <v>277</v>
      </c>
      <c r="L51" s="76">
        <f>L9/1000</f>
        <v>216.36879983004047</v>
      </c>
      <c r="M51" s="76">
        <f>M9/1000</f>
        <v>2.8271114385994105</v>
      </c>
      <c r="N51" s="76">
        <f>N9/1000</f>
        <v>148.19145479505752</v>
      </c>
      <c r="O51" s="76">
        <f>O9/1000</f>
        <v>2.5004409300023318</v>
      </c>
      <c r="P51" s="76">
        <f>P9/1000</f>
        <v>0.72331303354180365</v>
      </c>
      <c r="Q51" s="75">
        <f t="shared" si="4"/>
        <v>0.47306616961789372</v>
      </c>
      <c r="R51" s="68" t="str">
        <f t="shared" si="5"/>
        <v>Dol</v>
      </c>
    </row>
    <row r="52" spans="1:18" x14ac:dyDescent="0.25">
      <c r="A52" s="68" t="s">
        <v>295</v>
      </c>
      <c r="B52" s="68" t="s">
        <v>285</v>
      </c>
      <c r="C52" s="76">
        <f>C10/1000</f>
        <v>3.311037886925936</v>
      </c>
      <c r="D52" s="74">
        <f>D10/1000</f>
        <v>112401.45382818143</v>
      </c>
      <c r="E52" s="74">
        <f>E10/1000</f>
        <v>5093.4967408730072</v>
      </c>
      <c r="F52" s="74">
        <f>F10/1000</f>
        <v>4087.3255937520526</v>
      </c>
      <c r="G52" s="74">
        <f>G10/1000</f>
        <v>6964.8967732614001</v>
      </c>
      <c r="H52" s="74">
        <f>H10/1000</f>
        <v>230127.39310416247</v>
      </c>
      <c r="I52" s="76">
        <f>I10/1000</f>
        <v>11.366463395377782</v>
      </c>
      <c r="J52" s="74">
        <f>J10/1000</f>
        <v>5946.9804376526508</v>
      </c>
      <c r="K52" s="82" t="s">
        <v>277</v>
      </c>
      <c r="L52" s="76">
        <f>L10/1000</f>
        <v>225.65020107559565</v>
      </c>
      <c r="M52" s="82" t="s">
        <v>276</v>
      </c>
      <c r="N52" s="76">
        <f>N10/1000</f>
        <v>50.945344852639018</v>
      </c>
      <c r="O52" s="76">
        <f>O10/1000</f>
        <v>0.50986297702199024</v>
      </c>
      <c r="P52" s="76">
        <f>P10/1000</f>
        <v>0.27008404284819476</v>
      </c>
      <c r="Q52" s="75">
        <f t="shared" si="4"/>
        <v>0.48843143926505611</v>
      </c>
      <c r="R52" s="68" t="str">
        <f t="shared" si="5"/>
        <v>Dol</v>
      </c>
    </row>
    <row r="53" spans="1:18" x14ac:dyDescent="0.25">
      <c r="A53" t="s">
        <v>296</v>
      </c>
      <c r="B53" s="68" t="s">
        <v>280</v>
      </c>
      <c r="C53" s="76">
        <f>C11/1000</f>
        <v>1.7024461420555883</v>
      </c>
      <c r="D53" s="74">
        <f>D11/1000</f>
        <v>137294.64337419503</v>
      </c>
      <c r="E53" s="74">
        <f>E11/1000</f>
        <v>2658.5563274909778</v>
      </c>
      <c r="F53" s="74">
        <f>F11/1000</f>
        <v>2246.7124600014176</v>
      </c>
      <c r="G53" s="74">
        <f>G11/1000</f>
        <v>1879.738741499046</v>
      </c>
      <c r="H53" s="74">
        <f>H11/1000</f>
        <v>230360.13988958899</v>
      </c>
      <c r="I53" s="76">
        <f>I11/1000</f>
        <v>27.128214020007608</v>
      </c>
      <c r="J53" s="74">
        <f>J11/1000</f>
        <v>1845.6855034284113</v>
      </c>
      <c r="K53" s="74">
        <f>K11/1000</f>
        <v>3328.8041779871214</v>
      </c>
      <c r="L53" s="76">
        <f>L11/1000</f>
        <v>61.932707859009966</v>
      </c>
      <c r="M53" s="76">
        <f>M11/1000</f>
        <v>0.86629430103890959</v>
      </c>
      <c r="N53" s="76">
        <f>N11/1000</f>
        <v>56.024785694652749</v>
      </c>
      <c r="O53" s="76">
        <f>O11/1000</f>
        <v>0.93501910988959547</v>
      </c>
      <c r="P53" s="76">
        <f>P11/1000</f>
        <v>1.531839818329763</v>
      </c>
      <c r="Q53" s="75">
        <f t="shared" si="4"/>
        <v>0.59599999999999997</v>
      </c>
      <c r="R53" s="68" t="str">
        <f t="shared" si="5"/>
        <v>Dol</v>
      </c>
    </row>
    <row r="54" spans="1:18" x14ac:dyDescent="0.25">
      <c r="A54" t="s">
        <v>296</v>
      </c>
      <c r="B54" s="68" t="s">
        <v>280</v>
      </c>
      <c r="C54" s="76">
        <f>C12/1000</f>
        <v>1.7376908536223725</v>
      </c>
      <c r="D54" s="74">
        <f>D12/1000</f>
        <v>140323.0356545079</v>
      </c>
      <c r="E54" s="74">
        <f>E12/1000</f>
        <v>1055.3641390337641</v>
      </c>
      <c r="F54" s="74">
        <f>F12/1000</f>
        <v>1136.5459958825154</v>
      </c>
      <c r="G54" s="74">
        <f>G12/1000</f>
        <v>1383.2290294953868</v>
      </c>
      <c r="H54" s="74">
        <f>H12/1000</f>
        <v>231780.08404643426</v>
      </c>
      <c r="I54" s="76">
        <f>I12/1000</f>
        <v>1.8173208812547745</v>
      </c>
      <c r="J54" s="74">
        <f>J12/1000</f>
        <v>1994.2499617193203</v>
      </c>
      <c r="K54" s="74">
        <f>K12/1000</f>
        <v>1884.8309372710037</v>
      </c>
      <c r="L54" s="76">
        <f>L12/1000</f>
        <v>57.197909572547601</v>
      </c>
      <c r="M54" s="82" t="s">
        <v>276</v>
      </c>
      <c r="N54" s="76">
        <f>N12/1000</f>
        <v>46.660402156530452</v>
      </c>
      <c r="O54" s="76">
        <f>O12/1000</f>
        <v>0.24068624893402793</v>
      </c>
      <c r="P54" s="76">
        <f>P12/1000</f>
        <v>1.0174282728571098</v>
      </c>
      <c r="Q54" s="75">
        <f t="shared" si="4"/>
        <v>0.60541455160744495</v>
      </c>
      <c r="R54" s="68" t="str">
        <f t="shared" si="5"/>
        <v>Dol</v>
      </c>
    </row>
    <row r="55" spans="1:18" x14ac:dyDescent="0.25">
      <c r="A55" s="68" t="s">
        <v>297</v>
      </c>
      <c r="B55" s="68" t="s">
        <v>280</v>
      </c>
      <c r="C55" s="76">
        <f>C13/1000</f>
        <v>1.8150191097537522</v>
      </c>
      <c r="D55" s="74">
        <f>D13/1000</f>
        <v>136661.13653471513</v>
      </c>
      <c r="E55" s="74">
        <f>E13/1000</f>
        <v>2765.4954772229089</v>
      </c>
      <c r="F55" s="74">
        <f>F13/1000</f>
        <v>3205.3610595387267</v>
      </c>
      <c r="G55" s="74">
        <f>G13/1000</f>
        <v>1889.3501733166738</v>
      </c>
      <c r="H55" s="74">
        <f>H13/1000</f>
        <v>227463.09868125033</v>
      </c>
      <c r="I55" s="76">
        <f>I13/1000</f>
        <v>40.452334052532599</v>
      </c>
      <c r="J55" s="74">
        <f>J13/1000</f>
        <v>2517.6726582007718</v>
      </c>
      <c r="K55" s="74">
        <f>K13/1000</f>
        <v>15933.174489863726</v>
      </c>
      <c r="L55" s="76">
        <f>L13/1000</f>
        <v>58.614606484281929</v>
      </c>
      <c r="M55" s="76">
        <f>M13/1000</f>
        <v>1.8240801104126074</v>
      </c>
      <c r="N55" s="76">
        <f>N13/1000</f>
        <v>84.025679443115237</v>
      </c>
      <c r="O55" s="76">
        <f>O13/1000</f>
        <v>1.1604121510440286</v>
      </c>
      <c r="P55" s="76">
        <f>P13/1000</f>
        <v>4.0734231850808085</v>
      </c>
      <c r="Q55" s="75">
        <f t="shared" si="4"/>
        <v>0.60080574531441588</v>
      </c>
      <c r="R55" s="68" t="str">
        <f t="shared" si="5"/>
        <v>Dol</v>
      </c>
    </row>
    <row r="56" spans="1:18" x14ac:dyDescent="0.25">
      <c r="A56" s="68" t="s">
        <v>297</v>
      </c>
      <c r="B56" s="68" t="s">
        <v>280</v>
      </c>
      <c r="C56" s="76">
        <f>C14/1000</f>
        <v>1.4793773067753087</v>
      </c>
      <c r="D56" s="74">
        <f>D14/1000</f>
        <v>128658.04366550992</v>
      </c>
      <c r="E56" s="74">
        <f>E14/1000</f>
        <v>596.34476422669945</v>
      </c>
      <c r="F56" s="74">
        <f>F14/1000</f>
        <v>920.44517956729703</v>
      </c>
      <c r="G56" s="74">
        <f>G14/1000</f>
        <v>1350.2219727583438</v>
      </c>
      <c r="H56" s="74">
        <f>H14/1000</f>
        <v>211784.88958801955</v>
      </c>
      <c r="I56" s="76">
        <f>I14/1000</f>
        <v>6.1123012539483761E-2</v>
      </c>
      <c r="J56" s="74">
        <f>J14/1000</f>
        <v>2194.0615996087722</v>
      </c>
      <c r="K56" s="74">
        <f>K14/1000</f>
        <v>257.47322692633651</v>
      </c>
      <c r="L56" s="76">
        <f>L14/1000</f>
        <v>50.641918913860806</v>
      </c>
      <c r="M56" s="82" t="s">
        <v>276</v>
      </c>
      <c r="N56" s="76">
        <f>N14/1000</f>
        <v>45.210988947237823</v>
      </c>
      <c r="O56" s="82" t="s">
        <v>276</v>
      </c>
      <c r="P56" s="76">
        <f>P14/1000</f>
        <v>1.9962174685435992</v>
      </c>
      <c r="Q56" s="75">
        <f t="shared" si="4"/>
        <v>0.60749397143387118</v>
      </c>
      <c r="R56" s="68" t="str">
        <f t="shared" si="5"/>
        <v>Dol</v>
      </c>
    </row>
    <row r="57" spans="1:18" x14ac:dyDescent="0.25">
      <c r="A57" s="68" t="s">
        <v>298</v>
      </c>
      <c r="B57" s="68" t="s">
        <v>280</v>
      </c>
      <c r="C57" s="76">
        <f>C15/1000</f>
        <v>1.7199112775487733</v>
      </c>
      <c r="D57" s="74">
        <f>D15/1000</f>
        <v>130256.49451788342</v>
      </c>
      <c r="E57" s="74">
        <f>E15/1000</f>
        <v>2740.9728250909129</v>
      </c>
      <c r="F57" s="74">
        <f>F15/1000</f>
        <v>3197.9355966639873</v>
      </c>
      <c r="G57" s="74">
        <f>G15/1000</f>
        <v>1865.6298906263958</v>
      </c>
      <c r="H57" s="74">
        <f>H15/1000</f>
        <v>219920.86948530024</v>
      </c>
      <c r="I57" s="76">
        <f>I15/1000</f>
        <v>40.662762799392013</v>
      </c>
      <c r="J57" s="74">
        <f>J15/1000</f>
        <v>2533.591303427143</v>
      </c>
      <c r="K57" s="74">
        <f>K15/1000</f>
        <v>16068.048907204504</v>
      </c>
      <c r="L57" s="76">
        <f>L15/1000</f>
        <v>62.929019060743194</v>
      </c>
      <c r="M57" s="76">
        <f>M15/1000</f>
        <v>1.8613293564425233</v>
      </c>
      <c r="N57" s="76">
        <f>N15/1000</f>
        <v>192.08951375238448</v>
      </c>
      <c r="O57" s="76">
        <f>O15/1000</f>
        <v>1.0731970829515669</v>
      </c>
      <c r="P57" s="76">
        <f>P15/1000</f>
        <v>5.3264774987345094</v>
      </c>
      <c r="Q57" s="75">
        <f t="shared" si="4"/>
        <v>0.59228801169590639</v>
      </c>
      <c r="R57" s="68" t="str">
        <f t="shared" si="5"/>
        <v>Dol</v>
      </c>
    </row>
    <row r="58" spans="1:18" x14ac:dyDescent="0.25">
      <c r="A58" s="68" t="s">
        <v>298</v>
      </c>
      <c r="B58" s="68" t="s">
        <v>280</v>
      </c>
      <c r="C58" s="76">
        <f>C16/1000</f>
        <v>1.4440914084377123</v>
      </c>
      <c r="D58" s="74">
        <f>D16/1000</f>
        <v>127116.56252597037</v>
      </c>
      <c r="E58" s="74">
        <f>E16/1000</f>
        <v>702.20861622861582</v>
      </c>
      <c r="F58" s="74">
        <f>F16/1000</f>
        <v>887.82302508147757</v>
      </c>
      <c r="G58" s="74">
        <f>G16/1000</f>
        <v>1215.2859190155791</v>
      </c>
      <c r="H58" s="74">
        <f>H16/1000</f>
        <v>209529.36005664099</v>
      </c>
      <c r="I58" s="76">
        <f>I16/1000</f>
        <v>3.1410688712208479E-2</v>
      </c>
      <c r="J58" s="74">
        <f>J16/1000</f>
        <v>1946.4113063075883</v>
      </c>
      <c r="K58" s="74">
        <f>K16/1000</f>
        <v>386.89858148467033</v>
      </c>
      <c r="L58" s="76">
        <f>L16/1000</f>
        <v>55.398851620449229</v>
      </c>
      <c r="M58" s="82" t="s">
        <v>276</v>
      </c>
      <c r="N58" s="76">
        <f>N16/1000</f>
        <v>91.971296821670322</v>
      </c>
      <c r="O58" s="76">
        <f>O16/1000</f>
        <v>8.9430432193357903E-2</v>
      </c>
      <c r="P58" s="76">
        <f>P16/1000</f>
        <v>2.8389660689569323</v>
      </c>
      <c r="Q58" s="75">
        <f t="shared" si="4"/>
        <v>0.60667661320402833</v>
      </c>
      <c r="R58" s="68" t="str">
        <f t="shared" si="5"/>
        <v>Dol</v>
      </c>
    </row>
    <row r="59" spans="1:18" x14ac:dyDescent="0.25">
      <c r="A59" s="68" t="s">
        <v>299</v>
      </c>
      <c r="B59" s="68" t="s">
        <v>289</v>
      </c>
      <c r="C59" s="76">
        <f>C17/1000</f>
        <v>3.0325394669976209</v>
      </c>
      <c r="D59" s="74">
        <f>D17/1000</f>
        <v>20945.09367871394</v>
      </c>
      <c r="E59" s="74">
        <f>E17/1000</f>
        <v>3177.1959672958801</v>
      </c>
      <c r="F59" s="74">
        <f>F17/1000</f>
        <v>2680.3438796462647</v>
      </c>
      <c r="G59" s="74">
        <f>G17/1000</f>
        <v>323.96044548045433</v>
      </c>
      <c r="H59" s="74">
        <f>H17/1000</f>
        <v>431222.5169146987</v>
      </c>
      <c r="I59" s="76">
        <f>I17/1000</f>
        <v>3.8703461406294823</v>
      </c>
      <c r="J59" s="74">
        <f>J17/1000</f>
        <v>588.25032419456102</v>
      </c>
      <c r="K59" s="74">
        <f>K17/1000</f>
        <v>4030.3803868497985</v>
      </c>
      <c r="L59" s="76">
        <f>L17/1000</f>
        <v>317.28420199981724</v>
      </c>
      <c r="M59" s="82" t="s">
        <v>276</v>
      </c>
      <c r="N59" s="76">
        <f>N17/1000</f>
        <v>7.3237932666287548</v>
      </c>
      <c r="O59" s="76">
        <f>O17/1000</f>
        <v>1.7692151933369467</v>
      </c>
      <c r="P59" s="76">
        <f>P17/1000</f>
        <v>5.3715834577353766E-2</v>
      </c>
      <c r="Q59" s="75">
        <f t="shared" si="4"/>
        <v>4.8571428571428578E-2</v>
      </c>
      <c r="R59" s="68" t="str">
        <f t="shared" si="5"/>
        <v>Dol</v>
      </c>
    </row>
    <row r="60" spans="1:18" x14ac:dyDescent="0.25">
      <c r="A60" s="68" t="s">
        <v>299</v>
      </c>
      <c r="B60" s="68" t="s">
        <v>289</v>
      </c>
      <c r="C60" s="76">
        <f>C18/1000</f>
        <v>1.07235550959185</v>
      </c>
      <c r="D60" s="74">
        <f>D18/1000</f>
        <v>6951.1154833726005</v>
      </c>
      <c r="E60" s="74">
        <f>E18/1000</f>
        <v>546.49342268266071</v>
      </c>
      <c r="F60" s="74">
        <f>F18/1000</f>
        <v>567.55740899591115</v>
      </c>
      <c r="G60" s="74">
        <f>G18/1000</f>
        <v>187.39146342380462</v>
      </c>
      <c r="H60" s="74">
        <f>H18/1000</f>
        <v>361832.4760031664</v>
      </c>
      <c r="I60" s="76">
        <f>I18/1000</f>
        <v>3.4039872311157675E-2</v>
      </c>
      <c r="J60" s="74">
        <f>J18/1000</f>
        <v>356.02037607599181</v>
      </c>
      <c r="K60" s="74">
        <f>K18/1000</f>
        <v>596.81294554209205</v>
      </c>
      <c r="L60" s="76">
        <f>L18/1000</f>
        <v>283.66560259298063</v>
      </c>
      <c r="M60" s="82" t="s">
        <v>276</v>
      </c>
      <c r="N60" s="76">
        <f>N18/1000</f>
        <v>5.09801830344297</v>
      </c>
      <c r="O60" s="82" t="s">
        <v>276</v>
      </c>
      <c r="P60" s="82" t="s">
        <v>276</v>
      </c>
      <c r="Q60" s="75">
        <f t="shared" si="4"/>
        <v>1.9210866752910734E-2</v>
      </c>
      <c r="R60" s="68" t="str">
        <f t="shared" si="5"/>
        <v>Cal</v>
      </c>
    </row>
    <row r="61" spans="1:18" x14ac:dyDescent="0.25">
      <c r="A61" s="68" t="s">
        <v>300</v>
      </c>
      <c r="B61" s="68" t="s">
        <v>290</v>
      </c>
      <c r="C61" s="76">
        <f>C19/1000</f>
        <v>0.51305592527526211</v>
      </c>
      <c r="D61" s="74">
        <f>D19/1000</f>
        <v>2020.0840844669394</v>
      </c>
      <c r="E61" s="74">
        <f>E19/1000</f>
        <v>508.21735669342303</v>
      </c>
      <c r="F61" s="74">
        <f>F19/1000</f>
        <v>487.44117544494969</v>
      </c>
      <c r="G61" s="74">
        <f>G19/1000</f>
        <v>336.61409041997558</v>
      </c>
      <c r="H61" s="74">
        <f>H19/1000</f>
        <v>427110.34143496008</v>
      </c>
      <c r="I61" s="76">
        <f>I19/1000</f>
        <v>1.5013193878956443</v>
      </c>
      <c r="J61" s="74">
        <f>J19/1000</f>
        <v>110.47334836928574</v>
      </c>
      <c r="K61" s="74">
        <f>K19/1000</f>
        <v>1797.1396779929375</v>
      </c>
      <c r="L61" s="76">
        <f>L19/1000</f>
        <v>157.04077150697137</v>
      </c>
      <c r="M61" s="82" t="s">
        <v>276</v>
      </c>
      <c r="N61" s="76">
        <f>N19/1000</f>
        <v>7.7138619210004293</v>
      </c>
      <c r="O61" s="82">
        <f>O19/1000</f>
        <v>3.9049924054908716E-2</v>
      </c>
      <c r="P61" s="76">
        <f>P19/1000</f>
        <v>0.29237379035982936</v>
      </c>
      <c r="Q61" s="75">
        <f t="shared" si="4"/>
        <v>4.729653882132835E-3</v>
      </c>
      <c r="R61" s="68" t="str">
        <f t="shared" si="5"/>
        <v>Cal</v>
      </c>
    </row>
    <row r="62" spans="1:18" x14ac:dyDescent="0.25">
      <c r="A62" s="68" t="s">
        <v>300</v>
      </c>
      <c r="B62" s="68" t="s">
        <v>290</v>
      </c>
      <c r="C62" s="82" t="s">
        <v>276</v>
      </c>
      <c r="D62" s="74">
        <f>D20/1000</f>
        <v>1562.164844089149</v>
      </c>
      <c r="E62" s="74">
        <f>E20/1000</f>
        <v>38.55319878847137</v>
      </c>
      <c r="F62" s="74">
        <f>F20/1000</f>
        <v>108.26257753459399</v>
      </c>
      <c r="G62" s="74">
        <f>G20/1000</f>
        <v>245.63012744955617</v>
      </c>
      <c r="H62" s="74">
        <f>H20/1000</f>
        <v>378047.85212976183</v>
      </c>
      <c r="I62" s="82" t="s">
        <v>276</v>
      </c>
      <c r="J62" s="74">
        <f>J20/1000</f>
        <v>92.106347968348814</v>
      </c>
      <c r="K62" s="82" t="s">
        <v>276</v>
      </c>
      <c r="L62" s="76">
        <f>L20/1000</f>
        <v>136.73401022691363</v>
      </c>
      <c r="M62" s="82" t="s">
        <v>276</v>
      </c>
      <c r="N62" s="76">
        <f>N20/1000</f>
        <v>5.5807762643724228</v>
      </c>
      <c r="O62" s="82">
        <f>O20/1000</f>
        <v>-1.4775579376155968E-2</v>
      </c>
      <c r="P62" s="76">
        <f>P20/1000</f>
        <v>0.16672444296067884</v>
      </c>
      <c r="Q62" s="75">
        <f t="shared" si="4"/>
        <v>4.1321881219231176E-3</v>
      </c>
      <c r="R62" s="68" t="str">
        <f t="shared" si="5"/>
        <v>Cal</v>
      </c>
    </row>
    <row r="63" spans="1:18" x14ac:dyDescent="0.25">
      <c r="A63" s="68" t="s">
        <v>301</v>
      </c>
      <c r="B63" s="68" t="s">
        <v>291</v>
      </c>
      <c r="C63" s="76">
        <f>C21/1000</f>
        <v>50.966959312566971</v>
      </c>
      <c r="D63" s="74">
        <f>D21/1000</f>
        <v>41309.044893724327</v>
      </c>
      <c r="E63" s="74">
        <f>E21/1000</f>
        <v>35889.710501236696</v>
      </c>
      <c r="F63" s="74">
        <f>F21/1000</f>
        <v>28178.953081054944</v>
      </c>
      <c r="G63" s="74">
        <f>G21/1000</f>
        <v>407.9367293247825</v>
      </c>
      <c r="H63" s="74">
        <f>H21/1000</f>
        <v>269777.39971381391</v>
      </c>
      <c r="I63" s="76">
        <f>I21/1000</f>
        <v>38.949868195030454</v>
      </c>
      <c r="J63" s="74">
        <f>J21/1000</f>
        <v>3155.265722736583</v>
      </c>
      <c r="K63" s="82" t="s">
        <v>277</v>
      </c>
      <c r="L63" s="76">
        <f>L21/1000</f>
        <v>1026.786964665893</v>
      </c>
      <c r="M63" s="76">
        <f>M21/1000</f>
        <v>9.513027239778495</v>
      </c>
      <c r="N63" s="76">
        <f>N21/1000</f>
        <v>9.2755034957467846</v>
      </c>
      <c r="O63" s="76">
        <f>O21/1000</f>
        <v>1.0124952817622903</v>
      </c>
      <c r="P63" s="76">
        <f>P21/1000</f>
        <v>0.18035701241729862</v>
      </c>
      <c r="Q63" s="75">
        <f t="shared" si="4"/>
        <v>0.15312270389419541</v>
      </c>
      <c r="R63" s="68" t="str">
        <f t="shared" si="5"/>
        <v>Dol</v>
      </c>
    </row>
    <row r="64" spans="1:18" x14ac:dyDescent="0.25">
      <c r="A64" s="68" t="s">
        <v>301</v>
      </c>
      <c r="B64" s="68" t="s">
        <v>291</v>
      </c>
      <c r="C64" s="76">
        <f>C22/1000</f>
        <v>26.858095250101098</v>
      </c>
      <c r="D64" s="74">
        <f>D22/1000</f>
        <v>23975.342793464159</v>
      </c>
      <c r="E64" s="74">
        <f>E22/1000</f>
        <v>15680.109624007004</v>
      </c>
      <c r="F64" s="74">
        <f>F22/1000</f>
        <v>14962.026525610285</v>
      </c>
      <c r="G64" s="74">
        <f>G22/1000</f>
        <v>489.316734262681</v>
      </c>
      <c r="H64" s="74">
        <f>H22/1000</f>
        <v>318114.73654110299</v>
      </c>
      <c r="I64" s="76">
        <f>I22/1000</f>
        <v>9.76018356581144</v>
      </c>
      <c r="J64" s="74">
        <f>J22/1000</f>
        <v>3538.6193340664454</v>
      </c>
      <c r="K64" s="74">
        <f>K22/1000</f>
        <v>22633.351429247341</v>
      </c>
      <c r="L64" s="76">
        <f>L22/1000</f>
        <v>1277.3677935564549</v>
      </c>
      <c r="M64" s="76">
        <f>M22/1000</f>
        <v>1.8163390013822112</v>
      </c>
      <c r="N64" s="76">
        <f>N22/1000</f>
        <v>8.4172788033063846</v>
      </c>
      <c r="O64" s="76">
        <f>O22/1000</f>
        <v>0.3481902767453226</v>
      </c>
      <c r="P64" s="76">
        <f>P22/1000</f>
        <v>0.11458917883650918</v>
      </c>
      <c r="Q64" s="75">
        <f t="shared" si="4"/>
        <v>7.5366966818798578E-2</v>
      </c>
      <c r="R64" s="68" t="str">
        <f t="shared" si="5"/>
        <v>Dol</v>
      </c>
    </row>
    <row r="65" spans="1:18" x14ac:dyDescent="0.25">
      <c r="A65" s="68" t="s">
        <v>302</v>
      </c>
      <c r="B65" s="68" t="s">
        <v>281</v>
      </c>
      <c r="C65" s="76">
        <f>C23/1000</f>
        <v>6.2011738364945019</v>
      </c>
      <c r="D65" s="74">
        <f>D23/1000</f>
        <v>141848.0802912034</v>
      </c>
      <c r="E65" s="74">
        <f>E23/1000</f>
        <v>3149.7975623577045</v>
      </c>
      <c r="F65" s="74">
        <f>F23/1000</f>
        <v>3174.014558992923</v>
      </c>
      <c r="G65" s="74">
        <f>G23/1000</f>
        <v>2181.5146968938225</v>
      </c>
      <c r="H65" s="74">
        <f>H23/1000</f>
        <v>241971.46637976062</v>
      </c>
      <c r="I65" s="76">
        <f>I23/1000</f>
        <v>9.4924117302974125</v>
      </c>
      <c r="J65" s="74">
        <f>J23/1000</f>
        <v>123.98308277341961</v>
      </c>
      <c r="K65" s="74">
        <f>K23/1000</f>
        <v>2586.0576406854152</v>
      </c>
      <c r="L65" s="76">
        <f>L23/1000</f>
        <v>107.88838364075872</v>
      </c>
      <c r="M65" s="76">
        <f>M23/1000</f>
        <v>1.2448505277597217</v>
      </c>
      <c r="N65" s="76">
        <f>N23/1000</f>
        <v>25.34654548703093</v>
      </c>
      <c r="O65" s="76">
        <f>O23/1000</f>
        <v>1.5850120051984977</v>
      </c>
      <c r="P65" s="76">
        <f>P23/1000</f>
        <v>0.30945663611244412</v>
      </c>
      <c r="Q65" s="75">
        <f t="shared" si="4"/>
        <v>0.58621821164889254</v>
      </c>
      <c r="R65" s="68" t="str">
        <f t="shared" si="5"/>
        <v>Dol</v>
      </c>
    </row>
    <row r="66" spans="1:18" x14ac:dyDescent="0.25">
      <c r="A66" s="68" t="s">
        <v>302</v>
      </c>
      <c r="B66" s="68" t="s">
        <v>281</v>
      </c>
      <c r="C66" s="76">
        <f>C24/1000</f>
        <v>3.9087588418566157</v>
      </c>
      <c r="D66" s="74">
        <f>D24/1000</f>
        <v>116770.23142363975</v>
      </c>
      <c r="E66" s="74">
        <f>E24/1000</f>
        <v>635.32121201892824</v>
      </c>
      <c r="F66" s="74">
        <f>F24/1000</f>
        <v>953.57116980206479</v>
      </c>
      <c r="G66" s="74">
        <f>G24/1000</f>
        <v>1567.2828167863356</v>
      </c>
      <c r="H66" s="74">
        <f>H24/1000</f>
        <v>198336.51689991029</v>
      </c>
      <c r="I66" s="76">
        <f>I24/1000</f>
        <v>0.79037403052247746</v>
      </c>
      <c r="J66" s="74">
        <f>J24/1000</f>
        <v>101.28992483517605</v>
      </c>
      <c r="K66" s="74">
        <f>K24/1000</f>
        <v>1255.7121791048203</v>
      </c>
      <c r="L66" s="76">
        <f>L24/1000</f>
        <v>81.849902849171883</v>
      </c>
      <c r="M66" s="76">
        <f>M24/1000</f>
        <v>0.63312039224190142</v>
      </c>
      <c r="N66" s="76">
        <f>N24/1000</f>
        <v>9.9299719107460351</v>
      </c>
      <c r="O66" s="76">
        <f>O24/1000</f>
        <v>0.34489048604617201</v>
      </c>
      <c r="P66" s="76">
        <f>P24/1000</f>
        <v>0.15663776241263644</v>
      </c>
      <c r="Q66" s="75">
        <f t="shared" si="4"/>
        <v>0.58874801901743268</v>
      </c>
      <c r="R66" s="68" t="str">
        <f t="shared" si="5"/>
        <v>Dol</v>
      </c>
    </row>
    <row r="67" spans="1:18" x14ac:dyDescent="0.25">
      <c r="A67" s="68" t="s">
        <v>303</v>
      </c>
      <c r="B67" s="68" t="s">
        <v>279</v>
      </c>
      <c r="C67" s="76">
        <f>C25/1000</f>
        <v>6.7465490827924466</v>
      </c>
      <c r="D67" s="74">
        <f>D25/1000</f>
        <v>123441.91393544868</v>
      </c>
      <c r="E67" s="74">
        <f>E25/1000</f>
        <v>9432.5984917535843</v>
      </c>
      <c r="F67" s="74">
        <f>F25/1000</f>
        <v>6857.8841075249265</v>
      </c>
      <c r="G67" s="74">
        <f>G25/1000</f>
        <v>7218.825376342028</v>
      </c>
      <c r="H67" s="74">
        <f>H25/1000</f>
        <v>226951.84891510854</v>
      </c>
      <c r="I67" s="76">
        <f>I25/1000</f>
        <v>31.46635819958685</v>
      </c>
      <c r="J67" s="74">
        <f>J25/1000</f>
        <v>1025.4742492948092</v>
      </c>
      <c r="K67" s="74">
        <f>K25/1000</f>
        <v>12396.327354596227</v>
      </c>
      <c r="L67" s="76">
        <f>L25/1000</f>
        <v>111.05297350439398</v>
      </c>
      <c r="M67" s="82" t="s">
        <v>276</v>
      </c>
      <c r="N67" s="76">
        <f>N25/1000</f>
        <v>161.43961782398964</v>
      </c>
      <c r="O67" s="76">
        <f>O25/1000</f>
        <v>3.5290886623845314</v>
      </c>
      <c r="P67" s="76">
        <f>P25/1000</f>
        <v>3.1243766598174978</v>
      </c>
      <c r="Q67" s="75">
        <f t="shared" si="4"/>
        <v>0.54391235200565469</v>
      </c>
      <c r="R67" s="68" t="str">
        <f t="shared" si="5"/>
        <v>Dol</v>
      </c>
    </row>
    <row r="68" spans="1:18" x14ac:dyDescent="0.25">
      <c r="A68" s="68" t="s">
        <v>303</v>
      </c>
      <c r="B68" s="68" t="s">
        <v>279</v>
      </c>
      <c r="C68" s="76">
        <f>C26/1000</f>
        <v>4.2729594827757094</v>
      </c>
      <c r="D68" s="74">
        <f>D26/1000</f>
        <v>113340.41059445296</v>
      </c>
      <c r="E68" s="74">
        <f>E26/1000</f>
        <v>2330.6791539684887</v>
      </c>
      <c r="F68" s="74">
        <f>F26/1000</f>
        <v>2123.6071188192554</v>
      </c>
      <c r="G68" s="74">
        <f>G26/1000</f>
        <v>4300.101004965426</v>
      </c>
      <c r="H68" s="74">
        <f>H26/1000</f>
        <v>209879.10203043174</v>
      </c>
      <c r="I68" s="76">
        <f>I26/1000</f>
        <v>7.9799374840376789</v>
      </c>
      <c r="J68" s="74">
        <f>J26/1000</f>
        <v>948.7072415874527</v>
      </c>
      <c r="K68" s="74">
        <f>K26/1000</f>
        <v>9702.6876980534926</v>
      </c>
      <c r="L68" s="76">
        <f>L26/1000</f>
        <v>89.714085899518182</v>
      </c>
      <c r="M68" s="82" t="s">
        <v>276</v>
      </c>
      <c r="N68" s="76">
        <f>N26/1000</f>
        <v>46.161610194382952</v>
      </c>
      <c r="O68" s="76">
        <f>O26/1000</f>
        <v>0.88931345552743846</v>
      </c>
      <c r="P68" s="76">
        <f>P26/1000</f>
        <v>1.5319633504944568</v>
      </c>
      <c r="Q68" s="75">
        <f t="shared" si="4"/>
        <v>0.5400271370420624</v>
      </c>
      <c r="R68" s="68" t="str">
        <f t="shared" si="5"/>
        <v>Dol</v>
      </c>
    </row>
    <row r="69" spans="1:18" x14ac:dyDescent="0.25">
      <c r="A69" s="68" t="s">
        <v>304</v>
      </c>
      <c r="B69" s="68" t="s">
        <v>279</v>
      </c>
      <c r="C69" s="76">
        <f>C27/1000</f>
        <v>2.6043165483474575</v>
      </c>
      <c r="D69" s="74">
        <f>D27/1000</f>
        <v>141797.0836508768</v>
      </c>
      <c r="E69" s="74">
        <f>E27/1000</f>
        <v>325.41487524520494</v>
      </c>
      <c r="F69" s="81" t="s">
        <v>276</v>
      </c>
      <c r="G69" s="74">
        <f>G27/1000</f>
        <v>166.72094126400853</v>
      </c>
      <c r="H69" s="74">
        <f>H27/1000</f>
        <v>233545.77689341974</v>
      </c>
      <c r="I69" s="76">
        <f>I27/1000</f>
        <v>0.89972792122723066</v>
      </c>
      <c r="J69" s="74">
        <f>J27/1000</f>
        <v>83.440740704832393</v>
      </c>
      <c r="K69" s="74">
        <f>K27/1000</f>
        <v>1558.04211359384</v>
      </c>
      <c r="L69" s="76">
        <f>L27/1000</f>
        <v>106.32781947970787</v>
      </c>
      <c r="M69" s="82" t="s">
        <v>276</v>
      </c>
      <c r="N69" s="76">
        <f>N27/1000</f>
        <v>4.3949100607070015</v>
      </c>
      <c r="O69" s="82" t="s">
        <v>276</v>
      </c>
      <c r="P69" s="76">
        <f>P27/1000</f>
        <v>0.37000228146282133</v>
      </c>
      <c r="Q69" s="75">
        <f t="shared" si="4"/>
        <v>0.60714899467262429</v>
      </c>
      <c r="R69" s="68" t="str">
        <f t="shared" si="5"/>
        <v>Dol</v>
      </c>
    </row>
    <row r="70" spans="1:18" x14ac:dyDescent="0.25">
      <c r="A70" s="68" t="s">
        <v>304</v>
      </c>
      <c r="B70" s="68" t="s">
        <v>279</v>
      </c>
      <c r="C70" s="76">
        <f>C28/1000</f>
        <v>2.6368610820661749</v>
      </c>
      <c r="D70" s="74">
        <f>D28/1000</f>
        <v>123498.54485467254</v>
      </c>
      <c r="E70" s="74">
        <f>E28/1000</f>
        <v>22.236819863606538</v>
      </c>
      <c r="F70" s="81" t="s">
        <v>276</v>
      </c>
      <c r="G70" s="74">
        <f>G28/1000</f>
        <v>348.42405646160557</v>
      </c>
      <c r="H70" s="74">
        <f>H28/1000</f>
        <v>203326.05282221973</v>
      </c>
      <c r="I70" s="82" t="s">
        <v>276</v>
      </c>
      <c r="J70" s="74">
        <f>J28/1000</f>
        <v>72.312942160843619</v>
      </c>
      <c r="K70" s="82" t="s">
        <v>276</v>
      </c>
      <c r="L70" s="76">
        <f>L28/1000</f>
        <v>88.380722047165051</v>
      </c>
      <c r="M70" s="82" t="s">
        <v>276</v>
      </c>
      <c r="N70" s="76">
        <f>N28/1000</f>
        <v>3.5204688425467459</v>
      </c>
      <c r="O70" s="82" t="s">
        <v>276</v>
      </c>
      <c r="P70" s="76">
        <f>P28/1000</f>
        <v>0.27864560753755263</v>
      </c>
      <c r="Q70" s="75">
        <f t="shared" si="4"/>
        <v>0.60739164086687303</v>
      </c>
      <c r="R70" s="68" t="str">
        <f t="shared" si="5"/>
        <v>Dol</v>
      </c>
    </row>
    <row r="71" spans="1:18" x14ac:dyDescent="0.25">
      <c r="A71" s="68" t="s">
        <v>305</v>
      </c>
      <c r="B71" s="68" t="s">
        <v>288</v>
      </c>
      <c r="C71" s="76">
        <f>C29/1000</f>
        <v>3.8139477982440786</v>
      </c>
      <c r="D71" s="74">
        <f>D29/1000</f>
        <v>146827.91161715591</v>
      </c>
      <c r="E71" s="74">
        <f>E29/1000</f>
        <v>392.59291166622023</v>
      </c>
      <c r="F71" s="74">
        <f>F29/1000</f>
        <v>237.05757765174656</v>
      </c>
      <c r="G71" s="74">
        <f>G29/1000</f>
        <v>185.65183166391202</v>
      </c>
      <c r="H71" s="74">
        <f>H29/1000</f>
        <v>238335.7313981418</v>
      </c>
      <c r="I71" s="76">
        <f>I29/1000</f>
        <v>3.4457045625515472</v>
      </c>
      <c r="J71" s="74">
        <f>J29/1000</f>
        <v>261.34249883325657</v>
      </c>
      <c r="K71" s="74">
        <f>K29/1000</f>
        <v>7441.251342294926</v>
      </c>
      <c r="L71" s="76">
        <f>L29/1000</f>
        <v>83.603354389095671</v>
      </c>
      <c r="M71" s="82" t="s">
        <v>276</v>
      </c>
      <c r="N71" s="76">
        <f>N29/1000</f>
        <v>3.4355879901424111</v>
      </c>
      <c r="O71" s="82" t="s">
        <v>276</v>
      </c>
      <c r="P71" s="76">
        <f>P29/1000</f>
        <v>0.26262621974115724</v>
      </c>
      <c r="Q71" s="75">
        <f t="shared" si="4"/>
        <v>0.61605496899614554</v>
      </c>
      <c r="R71" s="68" t="str">
        <f t="shared" si="5"/>
        <v>Dol</v>
      </c>
    </row>
    <row r="72" spans="1:18" x14ac:dyDescent="0.25">
      <c r="A72" s="68" t="s">
        <v>305</v>
      </c>
      <c r="B72" s="68" t="s">
        <v>288</v>
      </c>
      <c r="C72" s="76">
        <f>C30/1000</f>
        <v>2.0148016154856849</v>
      </c>
      <c r="D72" s="74">
        <f>D30/1000</f>
        <v>129464.50632392627</v>
      </c>
      <c r="E72" s="74">
        <f>E30/1000</f>
        <v>85.662810394203888</v>
      </c>
      <c r="F72" s="74">
        <f>F30/1000</f>
        <v>59.445158761766088</v>
      </c>
      <c r="G72" s="74">
        <f>G30/1000</f>
        <v>155.99898758334217</v>
      </c>
      <c r="H72" s="74">
        <f>H30/1000</f>
        <v>209543.19454264117</v>
      </c>
      <c r="I72" s="76">
        <f>I30/1000</f>
        <v>1.3256955327264086</v>
      </c>
      <c r="J72" s="74">
        <f>J30/1000</f>
        <v>93.939984399006761</v>
      </c>
      <c r="K72" s="74">
        <f>K30/1000</f>
        <v>43.366055192627492</v>
      </c>
      <c r="L72" s="76">
        <f>L30/1000</f>
        <v>71.845948587883981</v>
      </c>
      <c r="M72" s="82" t="s">
        <v>276</v>
      </c>
      <c r="N72" s="76">
        <f>N30/1000</f>
        <v>2.4900471898024277</v>
      </c>
      <c r="O72" s="82" t="s">
        <v>276</v>
      </c>
      <c r="P72" s="76">
        <f>P30/1000</f>
        <v>0.21106494624067088</v>
      </c>
      <c r="Q72" s="75">
        <f t="shared" si="4"/>
        <v>0.61784161784161773</v>
      </c>
      <c r="R72" s="68" t="str">
        <f t="shared" si="5"/>
        <v>Dol</v>
      </c>
    </row>
    <row r="73" spans="1:18" x14ac:dyDescent="0.25">
      <c r="A73" s="68" t="s">
        <v>306</v>
      </c>
      <c r="B73" s="68" t="s">
        <v>282</v>
      </c>
      <c r="C73" s="76">
        <f>C31/1000</f>
        <v>1.3253014059914614</v>
      </c>
      <c r="D73" s="74">
        <f>D31/1000</f>
        <v>162221.57560083174</v>
      </c>
      <c r="E73" s="74">
        <f>E31/1000</f>
        <v>648.09012289117572</v>
      </c>
      <c r="F73" s="74">
        <f>F31/1000</f>
        <v>439.09300095145375</v>
      </c>
      <c r="G73" s="74">
        <f>G31/1000</f>
        <v>544.58678631150383</v>
      </c>
      <c r="H73" s="74">
        <f>H31/1000</f>
        <v>256051.33110786497</v>
      </c>
      <c r="I73" s="76">
        <f>I31/1000</f>
        <v>5.5007567101911761</v>
      </c>
      <c r="J73" s="74">
        <f>J31/1000</f>
        <v>103.02562887238099</v>
      </c>
      <c r="K73" s="74">
        <f>K31/1000</f>
        <v>792.19861459056472</v>
      </c>
      <c r="L73" s="76">
        <f>L31/1000</f>
        <v>146.07542645201707</v>
      </c>
      <c r="M73" s="76">
        <f>M31/1000</f>
        <v>0.68109406096504155</v>
      </c>
      <c r="N73" s="76">
        <f>N31/1000</f>
        <v>28.320128903695874</v>
      </c>
      <c r="O73" s="76">
        <f>O31/1000</f>
        <v>0.14008889386525716</v>
      </c>
      <c r="P73" s="76">
        <f>P31/1000</f>
        <v>0.62969453875548687</v>
      </c>
      <c r="Q73" s="75">
        <f t="shared" si="4"/>
        <v>0.63355099502487566</v>
      </c>
      <c r="R73" s="68" t="str">
        <f t="shared" si="5"/>
        <v>Dol</v>
      </c>
    </row>
    <row r="74" spans="1:18" x14ac:dyDescent="0.25">
      <c r="A74" s="68" t="s">
        <v>306</v>
      </c>
      <c r="B74" s="68" t="s">
        <v>282</v>
      </c>
      <c r="C74" s="76">
        <f>C32/1000</f>
        <v>0.7367083228054252</v>
      </c>
      <c r="D74" s="74">
        <f>D32/1000</f>
        <v>134529.50161930188</v>
      </c>
      <c r="E74" s="74">
        <f>E32/1000</f>
        <v>58.264537673148347</v>
      </c>
      <c r="F74" s="74">
        <f>F32/1000</f>
        <v>75.080725375561087</v>
      </c>
      <c r="G74" s="74">
        <f>G32/1000</f>
        <v>299.53340912184939</v>
      </c>
      <c r="H74" s="74">
        <f>H32/1000</f>
        <v>213912.96046801552</v>
      </c>
      <c r="I74" s="76">
        <f>I32/1000</f>
        <v>6.0392484659945275E-2</v>
      </c>
      <c r="J74" s="74">
        <f>J32/1000</f>
        <v>86.212567939130096</v>
      </c>
      <c r="K74" s="82" t="s">
        <v>276</v>
      </c>
      <c r="L74" s="76">
        <f>L32/1000</f>
        <v>117.34539734588041</v>
      </c>
      <c r="M74" s="82" t="s">
        <v>276</v>
      </c>
      <c r="N74" s="76">
        <f>N32/1000</f>
        <v>23.937021237733276</v>
      </c>
      <c r="O74" s="82" t="s">
        <v>276</v>
      </c>
      <c r="P74" s="76">
        <f>P32/1000</f>
        <v>0.37135378812423303</v>
      </c>
      <c r="Q74" s="75">
        <f t="shared" si="4"/>
        <v>0.6288983207233807</v>
      </c>
      <c r="R74" s="68" t="str">
        <f t="shared" si="5"/>
        <v>Dol</v>
      </c>
    </row>
    <row r="75" spans="1:18" x14ac:dyDescent="0.25">
      <c r="A75" s="68" t="s">
        <v>307</v>
      </c>
      <c r="B75" s="68" t="s">
        <v>287</v>
      </c>
      <c r="C75" s="76">
        <f>C33/1000</f>
        <v>0.81015059934201361</v>
      </c>
      <c r="D75" s="74">
        <f>D33/1000</f>
        <v>28829.793796451282</v>
      </c>
      <c r="E75" s="74">
        <f>E33/1000</f>
        <v>2332.6183309097078</v>
      </c>
      <c r="F75" s="74">
        <f>F33/1000</f>
        <v>1834.4010380870441</v>
      </c>
      <c r="G75" s="74">
        <f>G33/1000</f>
        <v>1896.7291213265107</v>
      </c>
      <c r="H75" s="74">
        <f>H33/1000</f>
        <v>377920.0184395627</v>
      </c>
      <c r="I75" s="76">
        <f>I33/1000</f>
        <v>3.0102202105846425</v>
      </c>
      <c r="J75" s="74">
        <f>J33/1000</f>
        <v>848.55815286149516</v>
      </c>
      <c r="K75" s="74">
        <f>K33/1000</f>
        <v>5356.9561738495731</v>
      </c>
      <c r="L75" s="76">
        <f>L33/1000</f>
        <v>447.51940464025023</v>
      </c>
      <c r="M75" s="82" t="s">
        <v>276</v>
      </c>
      <c r="N75" s="76">
        <f>N33/1000</f>
        <v>52.638717415756794</v>
      </c>
      <c r="O75" s="76">
        <f>O33/1000</f>
        <v>1.4906610482815152</v>
      </c>
      <c r="P75" s="76">
        <f>P33/1000</f>
        <v>0.18522888362464165</v>
      </c>
      <c r="Q75" s="75">
        <f t="shared" si="4"/>
        <v>7.6285437102511594E-2</v>
      </c>
      <c r="R75" s="68" t="str">
        <f t="shared" si="5"/>
        <v>Dol</v>
      </c>
    </row>
    <row r="76" spans="1:18" x14ac:dyDescent="0.25">
      <c r="A76" s="68" t="s">
        <v>307</v>
      </c>
      <c r="B76" s="68" t="s">
        <v>287</v>
      </c>
      <c r="C76" s="76">
        <f>C34/1000</f>
        <v>0.48135757244043903</v>
      </c>
      <c r="D76" s="74">
        <f>D34/1000</f>
        <v>17298.939772441885</v>
      </c>
      <c r="E76" s="74">
        <f>E34/1000</f>
        <v>223.79415222536898</v>
      </c>
      <c r="F76" s="74">
        <f>F34/1000</f>
        <v>724.48212999407804</v>
      </c>
      <c r="G76" s="74">
        <f>G34/1000</f>
        <v>1054.0799531972825</v>
      </c>
      <c r="H76" s="74">
        <f>H34/1000</f>
        <v>351834.79518882267</v>
      </c>
      <c r="I76" s="76">
        <f>I34/1000</f>
        <v>0.30296748109785204</v>
      </c>
      <c r="J76" s="74">
        <f>J34/1000</f>
        <v>686.49726681579773</v>
      </c>
      <c r="K76" s="74">
        <f>K34/1000</f>
        <v>2134.2744998296325</v>
      </c>
      <c r="L76" s="76">
        <f>L34/1000</f>
        <v>399.94861362884961</v>
      </c>
      <c r="M76" s="82" t="s">
        <v>276</v>
      </c>
      <c r="N76" s="76">
        <f>N34/1000</f>
        <v>18.310116668301546</v>
      </c>
      <c r="O76" s="76">
        <f>O34/1000</f>
        <v>0.17760162685046502</v>
      </c>
      <c r="P76" s="76">
        <f>P34/1000</f>
        <v>0.12083218341768595</v>
      </c>
      <c r="Q76" s="75">
        <f t="shared" si="4"/>
        <v>4.9167791273054422E-2</v>
      </c>
      <c r="R76" s="68" t="str">
        <f t="shared" si="5"/>
        <v>Dol</v>
      </c>
    </row>
    <row r="77" spans="1:18" x14ac:dyDescent="0.25">
      <c r="A77" s="68" t="s">
        <v>308</v>
      </c>
      <c r="B77" s="68" t="s">
        <v>283</v>
      </c>
      <c r="C77" s="76">
        <f>C35/1000</f>
        <v>2.0592819369123716</v>
      </c>
      <c r="D77" s="74">
        <f>D35/1000</f>
        <v>138094.15690873473</v>
      </c>
      <c r="E77" s="74">
        <f>E35/1000</f>
        <v>1663.2709456145901</v>
      </c>
      <c r="F77" s="74">
        <f>F35/1000</f>
        <v>1732.6569788289125</v>
      </c>
      <c r="G77" s="74">
        <f>G35/1000</f>
        <v>1258.9178555035392</v>
      </c>
      <c r="H77" s="74">
        <f>H35/1000</f>
        <v>235992.26698986202</v>
      </c>
      <c r="I77" s="76">
        <f>I35/1000</f>
        <v>27.895381051101772</v>
      </c>
      <c r="J77" s="74">
        <f>J35/1000</f>
        <v>887.66270077633135</v>
      </c>
      <c r="K77" s="74">
        <f>K35/1000</f>
        <v>7668.3529811001135</v>
      </c>
      <c r="L77" s="76">
        <f>L35/1000</f>
        <v>117.97379426397792</v>
      </c>
      <c r="M77" s="76">
        <f>M35/1000</f>
        <v>0.67725696707098426</v>
      </c>
      <c r="N77" s="76">
        <f>N35/1000</f>
        <v>41.509297981770004</v>
      </c>
      <c r="O77" s="76">
        <f>O35/1000</f>
        <v>0.86558618939568155</v>
      </c>
      <c r="P77" s="76">
        <f>P35/1000</f>
        <v>2.4496958994114757</v>
      </c>
      <c r="Q77" s="75">
        <f t="shared" si="4"/>
        <v>0.58516390672524499</v>
      </c>
      <c r="R77" s="68" t="str">
        <f t="shared" si="5"/>
        <v>Dol</v>
      </c>
    </row>
    <row r="78" spans="1:18" x14ac:dyDescent="0.25">
      <c r="A78" s="68" t="s">
        <v>308</v>
      </c>
      <c r="B78" s="68" t="s">
        <v>283</v>
      </c>
      <c r="C78" s="76">
        <f>C36/1000</f>
        <v>1.6624358849655818</v>
      </c>
      <c r="D78" s="74">
        <f>D36/1000</f>
        <v>121923.00716492865</v>
      </c>
      <c r="E78" s="74">
        <f>E36/1000</f>
        <v>148.91178933347598</v>
      </c>
      <c r="F78" s="74">
        <f>F36/1000</f>
        <v>645.915736987017</v>
      </c>
      <c r="G78" s="74">
        <f>G36/1000</f>
        <v>758.76356886135216</v>
      </c>
      <c r="H78" s="74">
        <f>H36/1000</f>
        <v>207663.6850191002</v>
      </c>
      <c r="I78" s="76">
        <f>I36/1000</f>
        <v>0.82270854526358861</v>
      </c>
      <c r="J78" s="74">
        <f>J36/1000</f>
        <v>803.35029963687623</v>
      </c>
      <c r="K78" s="74">
        <f>K36/1000</f>
        <v>1159.6495730023476</v>
      </c>
      <c r="L78" s="76">
        <f>L36/1000</f>
        <v>99.790201742363735</v>
      </c>
      <c r="M78" s="82" t="s">
        <v>276</v>
      </c>
      <c r="N78" s="76">
        <f>N36/1000</f>
        <v>22.905295102982365</v>
      </c>
      <c r="O78" s="82" t="s">
        <v>276</v>
      </c>
      <c r="P78" s="76">
        <f>P36/1000</f>
        <v>1.6283982960887724</v>
      </c>
      <c r="Q78" s="75">
        <f t="shared" si="4"/>
        <v>0.58711761352840575</v>
      </c>
      <c r="R78" s="68" t="str">
        <f t="shared" si="5"/>
        <v>Dol</v>
      </c>
    </row>
    <row r="79" spans="1:18" x14ac:dyDescent="0.25">
      <c r="A79" s="68" t="s">
        <v>309</v>
      </c>
      <c r="B79" s="68" t="s">
        <v>283</v>
      </c>
      <c r="C79" s="76">
        <f>C37/1000</f>
        <v>2.0371596066263726</v>
      </c>
      <c r="D79" s="74">
        <f>D37/1000</f>
        <v>136604.74935845402</v>
      </c>
      <c r="E79" s="74">
        <f>E37/1000</f>
        <v>1798.8904328580177</v>
      </c>
      <c r="F79" s="74">
        <f>F37/1000</f>
        <v>1784.0202483147323</v>
      </c>
      <c r="G79" s="74">
        <f>G37/1000</f>
        <v>1270.7979331316023</v>
      </c>
      <c r="H79" s="74">
        <f>H37/1000</f>
        <v>237360.29706120316</v>
      </c>
      <c r="I79" s="76">
        <f>I37/1000</f>
        <v>28.146554328240118</v>
      </c>
      <c r="J79" s="74">
        <f>J37/1000</f>
        <v>1067.8400089597303</v>
      </c>
      <c r="K79" s="74">
        <f>K37/1000</f>
        <v>10730.646683938578</v>
      </c>
      <c r="L79" s="76">
        <f>L37/1000</f>
        <v>127.71423687696107</v>
      </c>
      <c r="M79" s="76">
        <f>M37/1000</f>
        <v>0.70436701980592342</v>
      </c>
      <c r="N79" s="76">
        <f>N37/1000</f>
        <v>52.194681045515935</v>
      </c>
      <c r="O79" s="76">
        <f>O37/1000</f>
        <v>0.63143911672847042</v>
      </c>
      <c r="P79" s="76">
        <f>P37/1000</f>
        <v>2.8789444933881576</v>
      </c>
      <c r="Q79" s="75">
        <f t="shared" si="4"/>
        <v>0.57551642397561797</v>
      </c>
      <c r="R79" s="68" t="str">
        <f t="shared" si="5"/>
        <v>Dol</v>
      </c>
    </row>
    <row r="80" spans="1:18" x14ac:dyDescent="0.25">
      <c r="A80" s="68" t="s">
        <v>309</v>
      </c>
      <c r="B80" s="68" t="s">
        <v>283</v>
      </c>
      <c r="C80" s="76">
        <f>C38/1000</f>
        <v>5.0138840864348522</v>
      </c>
      <c r="D80" s="74">
        <f>D38/1000</f>
        <v>342279.64174982882</v>
      </c>
      <c r="E80" s="74">
        <f>E38/1000</f>
        <v>1469.9845265326744</v>
      </c>
      <c r="F80" s="74">
        <f>F38/1000</f>
        <v>2263.6197895277087</v>
      </c>
      <c r="G80" s="74">
        <f>G38/1000</f>
        <v>2699.9237075092155</v>
      </c>
      <c r="H80" s="74">
        <f>H38/1000</f>
        <v>583693.3239662986</v>
      </c>
      <c r="I80" s="76">
        <f>I38/1000</f>
        <v>4.4046831422796986</v>
      </c>
      <c r="J80" s="74">
        <f>J38/1000</f>
        <v>2802.7444337001975</v>
      </c>
      <c r="K80" s="74">
        <f>K38/1000</f>
        <v>20200.558639878534</v>
      </c>
      <c r="L80" s="76">
        <f>L38/1000</f>
        <v>304.40007703015755</v>
      </c>
      <c r="M80" s="82" t="s">
        <v>276</v>
      </c>
      <c r="N80" s="76">
        <f>N38/1000</f>
        <v>101.98103963176246</v>
      </c>
      <c r="O80" s="76">
        <f>O38/1000</f>
        <v>0.37934782476503498</v>
      </c>
      <c r="P80" s="76">
        <f>P38/1000</f>
        <v>6.5549220010904889</v>
      </c>
      <c r="Q80" s="75">
        <f t="shared" si="4"/>
        <v>0.58640321500334902</v>
      </c>
      <c r="R80" s="68" t="str">
        <f t="shared" si="5"/>
        <v>Dol</v>
      </c>
    </row>
    <row r="81" spans="1:18" x14ac:dyDescent="0.25">
      <c r="A81" s="68" t="s">
        <v>310</v>
      </c>
      <c r="B81" s="68" t="s">
        <v>284</v>
      </c>
      <c r="C81" s="76">
        <f>C39/1000</f>
        <v>3.5472749314136367</v>
      </c>
      <c r="D81" s="74">
        <f>D39/1000</f>
        <v>139522.67786541503</v>
      </c>
      <c r="E81" s="74">
        <f>E39/1000</f>
        <v>403.51162951004932</v>
      </c>
      <c r="F81" s="74">
        <f>F39/1000</f>
        <v>313.17320499287405</v>
      </c>
      <c r="G81" s="74">
        <f>G39/1000</f>
        <v>261.53977657994636</v>
      </c>
      <c r="H81" s="74">
        <f>H39/1000</f>
        <v>236084.41607155121</v>
      </c>
      <c r="I81" s="76">
        <f>I39/1000</f>
        <v>19.206998888314835</v>
      </c>
      <c r="J81" s="74">
        <f>J39/1000</f>
        <v>1701.9759179035809</v>
      </c>
      <c r="K81" s="74">
        <f>K39/1000</f>
        <v>7917.6610287941994</v>
      </c>
      <c r="L81" s="76">
        <f>L39/1000</f>
        <v>40.159354007120207</v>
      </c>
      <c r="M81" s="76">
        <f>M39/1000</f>
        <v>0.67915366283671108</v>
      </c>
      <c r="N81" s="76">
        <f>N39/1000</f>
        <v>123.71020318893572</v>
      </c>
      <c r="O81" s="82" t="s">
        <v>276</v>
      </c>
      <c r="P81" s="76">
        <f>P39/1000</f>
        <v>0.21857354645726396</v>
      </c>
      <c r="Q81" s="75">
        <f t="shared" si="4"/>
        <v>0.59098639455782309</v>
      </c>
      <c r="R81" s="68" t="str">
        <f t="shared" si="5"/>
        <v>Dol</v>
      </c>
    </row>
    <row r="82" spans="1:18" x14ac:dyDescent="0.25">
      <c r="A82" s="68" t="s">
        <v>310</v>
      </c>
      <c r="B82" s="68" t="s">
        <v>284</v>
      </c>
      <c r="C82" s="76">
        <f>C40/1000</f>
        <v>3.9705383924822462</v>
      </c>
      <c r="D82" s="74">
        <f>D40/1000</f>
        <v>126786.50890075395</v>
      </c>
      <c r="E82" s="74">
        <f>E40/1000</f>
        <v>47.129634010665249</v>
      </c>
      <c r="F82" s="74">
        <f>F40/1000</f>
        <v>790.00587558347502</v>
      </c>
      <c r="G82" s="74">
        <f>G40/1000</f>
        <v>209.47871270014573</v>
      </c>
      <c r="H82" s="74">
        <f>H40/1000</f>
        <v>213293.38281589144</v>
      </c>
      <c r="I82" s="76">
        <f>I40/1000</f>
        <v>0.43870144316331822</v>
      </c>
      <c r="J82" s="74">
        <f>J40/1000</f>
        <v>1479.1075739117398</v>
      </c>
      <c r="K82" s="74">
        <f>K40/1000</f>
        <v>1902.0027233024782</v>
      </c>
      <c r="L82" s="76">
        <f>L40/1000</f>
        <v>32.336961693690505</v>
      </c>
      <c r="M82" s="82" t="s">
        <v>276</v>
      </c>
      <c r="N82" s="76">
        <f>N40/1000</f>
        <v>109.72541800707366</v>
      </c>
      <c r="O82" s="82" t="s">
        <v>276</v>
      </c>
      <c r="P82" s="76">
        <f>P40/1000</f>
        <v>0.17219682387971411</v>
      </c>
      <c r="Q82" s="75">
        <f t="shared" si="4"/>
        <v>0.59442307692307705</v>
      </c>
      <c r="R82" s="68" t="str">
        <f t="shared" si="5"/>
        <v>Dol</v>
      </c>
    </row>
    <row r="83" spans="1:18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8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8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8" x14ac:dyDescent="0.25">
      <c r="C86" s="70" t="s">
        <v>146</v>
      </c>
      <c r="D86" s="65" t="s">
        <v>149</v>
      </c>
      <c r="E86" s="65" t="s">
        <v>151</v>
      </c>
      <c r="F86" s="65" t="s">
        <v>152</v>
      </c>
      <c r="G86" s="64" t="s">
        <v>153</v>
      </c>
      <c r="H86" s="64" t="s">
        <v>159</v>
      </c>
      <c r="I86" s="70" t="s">
        <v>160</v>
      </c>
      <c r="J86" s="64" t="s">
        <v>162</v>
      </c>
      <c r="K86" s="64" t="s">
        <v>163</v>
      </c>
      <c r="L86" s="70" t="s">
        <v>164</v>
      </c>
      <c r="M86" s="70" t="s">
        <v>165</v>
      </c>
      <c r="N86" s="70" t="s">
        <v>166</v>
      </c>
      <c r="O86" s="70" t="s">
        <v>167</v>
      </c>
      <c r="P86" s="70" t="s">
        <v>168</v>
      </c>
    </row>
    <row r="87" spans="1:18" x14ac:dyDescent="0.25">
      <c r="B87" t="s">
        <v>272</v>
      </c>
      <c r="C87" s="71">
        <v>0.15212255906123995</v>
      </c>
      <c r="D87" s="71">
        <v>1.6821766889758956</v>
      </c>
      <c r="E87" s="71">
        <v>0.27564191124673509</v>
      </c>
      <c r="F87" s="71">
        <v>1.4881679436076141</v>
      </c>
      <c r="G87" s="71">
        <v>2.8755543624047526</v>
      </c>
      <c r="H87" s="71">
        <v>3.8936333713120721</v>
      </c>
      <c r="I87" s="71">
        <v>1.3389119955196578E-2</v>
      </c>
      <c r="J87" s="71">
        <v>2.8159908461124119E-2</v>
      </c>
      <c r="K87" s="71">
        <v>0.29900798182947658</v>
      </c>
      <c r="L87" s="71">
        <v>9.5824985649880456E-2</v>
      </c>
      <c r="M87" s="71">
        <v>0.28258809321878919</v>
      </c>
      <c r="N87" s="71">
        <v>1.9959268092948682E-2</v>
      </c>
      <c r="O87" s="71">
        <v>4.0918098305473487E-2</v>
      </c>
      <c r="P87" s="71">
        <v>2.1217307052931313E-2</v>
      </c>
    </row>
    <row r="88" spans="1:18" ht="16.5" thickBot="1" x14ac:dyDescent="0.3">
      <c r="B88" t="s">
        <v>273</v>
      </c>
      <c r="C88" s="71">
        <v>990.8</v>
      </c>
      <c r="D88" s="71">
        <v>12360</v>
      </c>
      <c r="E88" s="71">
        <v>994.4</v>
      </c>
      <c r="F88" s="71">
        <v>987.6</v>
      </c>
      <c r="G88" s="71">
        <v>6214</v>
      </c>
      <c r="H88" s="71">
        <v>24750</v>
      </c>
      <c r="I88" s="71">
        <v>200.4</v>
      </c>
      <c r="J88" s="72">
        <v>198.1</v>
      </c>
      <c r="K88" s="72">
        <v>988.1</v>
      </c>
      <c r="L88" s="73">
        <v>997.5</v>
      </c>
      <c r="M88" s="71">
        <v>99.51</v>
      </c>
      <c r="N88" s="71">
        <v>199</v>
      </c>
      <c r="O88" s="71">
        <v>198.3</v>
      </c>
      <c r="P88" s="71">
        <v>197.6</v>
      </c>
    </row>
    <row r="89" spans="1:18" x14ac:dyDescent="0.25">
      <c r="B89" t="s">
        <v>274</v>
      </c>
      <c r="C89" s="71">
        <f>C87/1000</f>
        <v>1.5212255906123996E-4</v>
      </c>
      <c r="D89" s="71">
        <f t="shared" ref="D89:P90" si="6">D87/1000</f>
        <v>1.6821766889758955E-3</v>
      </c>
      <c r="E89" s="71">
        <f t="shared" si="6"/>
        <v>2.756419112467351E-4</v>
      </c>
      <c r="F89" s="71">
        <f t="shared" si="6"/>
        <v>1.488167943607614E-3</v>
      </c>
      <c r="G89" s="71">
        <f t="shared" si="6"/>
        <v>2.8755543624047527E-3</v>
      </c>
      <c r="H89" s="71">
        <f t="shared" si="6"/>
        <v>3.8936333713120723E-3</v>
      </c>
      <c r="I89" s="71">
        <f t="shared" si="6"/>
        <v>1.3389119955196578E-5</v>
      </c>
      <c r="J89" s="71">
        <f t="shared" si="6"/>
        <v>2.815990846112412E-5</v>
      </c>
      <c r="K89" s="71">
        <f t="shared" si="6"/>
        <v>2.9900798182947656E-4</v>
      </c>
      <c r="L89" s="71">
        <f t="shared" si="6"/>
        <v>9.5824985649880463E-5</v>
      </c>
      <c r="M89" s="71">
        <f t="shared" si="6"/>
        <v>2.825880932187892E-4</v>
      </c>
      <c r="N89" s="71">
        <f t="shared" si="6"/>
        <v>1.9959268092948682E-5</v>
      </c>
      <c r="O89" s="71">
        <f t="shared" si="6"/>
        <v>4.0918098305473486E-5</v>
      </c>
      <c r="P89" s="71">
        <f t="shared" si="6"/>
        <v>2.1217307052931313E-5</v>
      </c>
    </row>
    <row r="90" spans="1:18" x14ac:dyDescent="0.25">
      <c r="B90" t="s">
        <v>275</v>
      </c>
      <c r="C90" s="71">
        <f>C88/1000</f>
        <v>0.9907999999999999</v>
      </c>
      <c r="D90" s="71">
        <f t="shared" si="6"/>
        <v>12.36</v>
      </c>
      <c r="E90" s="71">
        <f t="shared" si="6"/>
        <v>0.99439999999999995</v>
      </c>
      <c r="F90" s="71">
        <f t="shared" si="6"/>
        <v>0.98760000000000003</v>
      </c>
      <c r="G90" s="71">
        <f t="shared" si="6"/>
        <v>6.2140000000000004</v>
      </c>
      <c r="H90" s="71">
        <f t="shared" si="6"/>
        <v>24.75</v>
      </c>
      <c r="I90" s="71">
        <f t="shared" si="6"/>
        <v>0.20039999999999999</v>
      </c>
      <c r="J90" s="71">
        <f t="shared" si="6"/>
        <v>0.1981</v>
      </c>
      <c r="K90" s="71">
        <f t="shared" si="6"/>
        <v>0.98809999999999998</v>
      </c>
      <c r="L90" s="71">
        <f t="shared" si="6"/>
        <v>0.99750000000000005</v>
      </c>
      <c r="M90" s="71">
        <f t="shared" si="6"/>
        <v>9.9510000000000001E-2</v>
      </c>
      <c r="N90" s="71">
        <f t="shared" si="6"/>
        <v>0.19900000000000001</v>
      </c>
      <c r="O90" s="71">
        <f t="shared" si="6"/>
        <v>0.1983</v>
      </c>
      <c r="P90" s="71">
        <f t="shared" si="6"/>
        <v>0.1976</v>
      </c>
    </row>
    <row r="91" spans="1:18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8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5" spans="1:18" x14ac:dyDescent="0.25">
      <c r="I95" s="83"/>
      <c r="J95" s="83"/>
      <c r="K95" s="83"/>
      <c r="L95" s="83"/>
    </row>
    <row r="96" spans="1:18" x14ac:dyDescent="0.25">
      <c r="I96" s="83"/>
      <c r="J96" s="83"/>
      <c r="K96" s="83"/>
      <c r="L96" s="83"/>
    </row>
    <row r="97" spans="9:16" x14ac:dyDescent="0.25">
      <c r="I97" s="83"/>
      <c r="J97" s="83"/>
      <c r="K97" s="83"/>
      <c r="L97" s="83"/>
    </row>
    <row r="98" spans="9:16" x14ac:dyDescent="0.25">
      <c r="I98" s="83"/>
      <c r="J98" s="83"/>
      <c r="K98" s="83"/>
      <c r="L98" s="83"/>
    </row>
    <row r="99" spans="9:16" x14ac:dyDescent="0.25">
      <c r="I99" s="83"/>
      <c r="J99" s="83"/>
      <c r="K99" s="83"/>
      <c r="L99" s="83"/>
    </row>
    <row r="100" spans="9:16" x14ac:dyDescent="0.25">
      <c r="I100" s="83"/>
      <c r="J100" s="83"/>
      <c r="L100" s="83"/>
    </row>
    <row r="101" spans="9:16" x14ac:dyDescent="0.25">
      <c r="I101" s="83"/>
      <c r="J101" s="83"/>
      <c r="K101" s="83"/>
      <c r="L101" s="83"/>
    </row>
    <row r="102" spans="9:16" x14ac:dyDescent="0.25">
      <c r="I102" s="83"/>
      <c r="J102" s="83"/>
      <c r="K102" s="83"/>
      <c r="L102" s="83"/>
      <c r="M102" s="6"/>
      <c r="N102" s="6"/>
      <c r="O102" s="6"/>
    </row>
    <row r="103" spans="9:16" x14ac:dyDescent="0.25">
      <c r="I103" s="83"/>
      <c r="J103" s="83"/>
      <c r="K103" s="83"/>
      <c r="L103" s="83"/>
      <c r="M103" s="6"/>
      <c r="N103" s="6"/>
      <c r="O103" s="6"/>
    </row>
    <row r="104" spans="9:16" x14ac:dyDescent="0.25">
      <c r="I104" s="83"/>
      <c r="J104" s="83"/>
      <c r="K104" s="83"/>
      <c r="L104" s="83"/>
      <c r="M104" s="6"/>
      <c r="N104" s="6"/>
      <c r="O104" s="6"/>
    </row>
    <row r="105" spans="9:16" x14ac:dyDescent="0.25">
      <c r="I105" s="83"/>
      <c r="J105" s="83"/>
      <c r="K105" s="83"/>
      <c r="L105" s="83"/>
      <c r="M105" s="6"/>
      <c r="N105" s="6"/>
      <c r="O105" s="6"/>
    </row>
    <row r="106" spans="9:16" x14ac:dyDescent="0.25">
      <c r="I106" s="83"/>
      <c r="J106" s="83"/>
      <c r="K106" s="83"/>
      <c r="L106" s="83"/>
      <c r="M106" s="6"/>
      <c r="N106" s="6"/>
      <c r="O106" s="6"/>
    </row>
    <row r="107" spans="9:16" x14ac:dyDescent="0.25">
      <c r="I107" s="83"/>
      <c r="J107" s="83"/>
      <c r="K107" s="83"/>
      <c r="L107" s="83"/>
      <c r="M107" s="6"/>
      <c r="N107" s="6"/>
      <c r="O107" s="6"/>
    </row>
    <row r="108" spans="9:16" x14ac:dyDescent="0.25">
      <c r="I108" s="83"/>
      <c r="J108" s="83"/>
      <c r="K108" s="83"/>
      <c r="L108" s="83"/>
      <c r="M108" s="6"/>
      <c r="N108" s="6"/>
      <c r="O108" s="6"/>
    </row>
    <row r="109" spans="9:16" x14ac:dyDescent="0.25">
      <c r="I109" s="83"/>
      <c r="J109" s="83"/>
      <c r="K109" s="83"/>
      <c r="L109" s="83"/>
      <c r="M109" s="6"/>
      <c r="N109" s="6"/>
      <c r="O109" s="6"/>
    </row>
    <row r="110" spans="9:16" x14ac:dyDescent="0.25">
      <c r="I110" s="83"/>
      <c r="J110" s="83"/>
      <c r="K110" s="83"/>
      <c r="L110" s="83"/>
      <c r="M110" s="6"/>
      <c r="N110" s="6"/>
      <c r="O110" s="6"/>
    </row>
    <row r="111" spans="9:16" x14ac:dyDescent="0.25">
      <c r="I111" s="83"/>
      <c r="J111" s="83"/>
      <c r="K111" s="83"/>
      <c r="L111" s="83"/>
      <c r="M111" s="6"/>
      <c r="N111" s="6"/>
      <c r="O111" s="6"/>
    </row>
    <row r="112" spans="9:16" x14ac:dyDescent="0.25">
      <c r="I112" s="83"/>
      <c r="J112" s="83"/>
      <c r="K112" s="83"/>
      <c r="L112" s="83"/>
      <c r="M112" s="6"/>
      <c r="N112" s="6"/>
      <c r="O112" s="6"/>
      <c r="P112" s="6"/>
    </row>
    <row r="113" spans="3:16" x14ac:dyDescent="0.25">
      <c r="I113" s="83"/>
      <c r="J113" s="83"/>
      <c r="K113" s="83"/>
      <c r="L113" s="83"/>
      <c r="M113" s="6"/>
      <c r="N113" s="6"/>
      <c r="O113" s="6"/>
      <c r="P113" s="6"/>
    </row>
    <row r="114" spans="3:16" x14ac:dyDescent="0.25">
      <c r="I114" s="83"/>
      <c r="J114" s="83"/>
      <c r="K114" s="83"/>
      <c r="L114" s="83"/>
      <c r="M114" s="6"/>
      <c r="N114" s="6"/>
      <c r="O114" s="6"/>
      <c r="P114" s="6"/>
    </row>
    <row r="115" spans="3:16" x14ac:dyDescent="0.25">
      <c r="I115" s="6"/>
      <c r="J115" s="6"/>
      <c r="K115" s="6"/>
      <c r="L115" s="6"/>
      <c r="M115" s="6"/>
      <c r="N115" s="6"/>
      <c r="O115" s="6"/>
      <c r="P115" s="6"/>
    </row>
    <row r="116" spans="3:16" x14ac:dyDescent="0.25">
      <c r="I116" s="6"/>
      <c r="J116" s="6"/>
      <c r="K116" s="6"/>
      <c r="L116" s="6"/>
      <c r="M116" s="6"/>
      <c r="N116" s="6"/>
      <c r="O116" s="6"/>
      <c r="P116" s="6"/>
    </row>
    <row r="117" spans="3:16" x14ac:dyDescent="0.25">
      <c r="I117" s="6"/>
      <c r="J117" s="6"/>
      <c r="K117" s="6"/>
      <c r="L117" s="6"/>
      <c r="M117" s="6"/>
      <c r="N117" s="6"/>
      <c r="O117" s="6"/>
      <c r="P117" s="6"/>
    </row>
    <row r="118" spans="3:16" x14ac:dyDescent="0.25">
      <c r="I118" s="6"/>
      <c r="J118" s="6"/>
      <c r="K118" s="6"/>
      <c r="L118" s="6"/>
      <c r="M118" s="6"/>
      <c r="N118" s="6"/>
      <c r="O118" s="6"/>
      <c r="P118" s="6"/>
    </row>
    <row r="119" spans="3:16" x14ac:dyDescent="0.25">
      <c r="I119" s="6"/>
      <c r="J119" s="6"/>
      <c r="K119" s="6"/>
      <c r="L119" s="6"/>
      <c r="M119" s="6"/>
      <c r="N119" s="6"/>
      <c r="O119" s="6"/>
      <c r="P119" s="6"/>
    </row>
    <row r="120" spans="3:16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3:16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3:16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3:16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3:16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3:16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3:16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3:16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3:16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3:16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3:16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3:16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3:16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3:16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3:16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3:16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3:16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3:16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3:16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3:16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3:16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3:16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3:16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3:16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3:16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3:16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3:16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3:16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3:16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3:16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3:16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3:16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</sheetData>
  <sortState xmlns:xlrd2="http://schemas.microsoft.com/office/spreadsheetml/2017/richdata2" ref="U90:V127">
    <sortCondition ref="U90:U127"/>
  </sortState>
  <phoneticPr fontId="5" type="noConversion"/>
  <conditionalFormatting sqref="T3:T40">
    <cfRule type="cellIs" dxfId="1" priority="2" operator="equal">
      <formula>"Cal"</formula>
    </cfRule>
  </conditionalFormatting>
  <conditionalFormatting sqref="R45:R82">
    <cfRule type="cellIs" dxfId="0" priority="1" operator="equal">
      <formula>"Cal"</formula>
    </cfRule>
  </conditionalFormatting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maj dil </vt:lpstr>
      <vt:lpstr>trace dil</vt:lpstr>
      <vt:lpstr>Culled Data</vt:lpstr>
      <vt:lpstr>Major-Minor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</dc:creator>
  <cp:lastModifiedBy>Sheila Gerardo</cp:lastModifiedBy>
  <dcterms:created xsi:type="dcterms:W3CDTF">2020-11-23T20:14:15Z</dcterms:created>
  <dcterms:modified xsi:type="dcterms:W3CDTF">2020-12-10T15:33:43Z</dcterms:modified>
</cp:coreProperties>
</file>